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chamama\Desktop\Grizzly Lesson\"/>
    </mc:Choice>
  </mc:AlternateContent>
  <xr:revisionPtr revIDLastSave="0" documentId="8_{2F9E1E00-C3CB-4C7B-9784-9951A573CA29}" xr6:coauthVersionLast="43" xr6:coauthVersionMax="43" xr10:uidLastSave="{00000000-0000-0000-0000-000000000000}"/>
  <bookViews>
    <workbookView xWindow="1464" yWindow="1464" windowWidth="17280" windowHeight="8994" activeTab="2" xr2:uid="{00000000-000D-0000-FFFF-FFFF00000000}"/>
  </bookViews>
  <sheets>
    <sheet name="Dataset 1_Criterion 1" sheetId="2" r:id="rId1"/>
    <sheet name="Dataset 2_Criterion 1" sheetId="4" r:id="rId2"/>
    <sheet name="Dataset 3_Criterion 1" sheetId="6" r:id="rId3"/>
    <sheet name="Dataset 4_Criterion 2" sheetId="10" r:id="rId4"/>
    <sheet name="Dataset 5_Criterion 3" sheetId="8" r:id="rId5"/>
    <sheet name="Dataset 6_Criterion 3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4" l="1"/>
  <c r="F26" i="4"/>
  <c r="D30" i="2"/>
  <c r="D29" i="2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G22" i="8"/>
  <c r="H16" i="8"/>
  <c r="H23" i="8"/>
  <c r="G23" i="8"/>
  <c r="H22" i="8"/>
  <c r="H21" i="8"/>
  <c r="G21" i="8"/>
  <c r="H20" i="8"/>
  <c r="G20" i="8"/>
  <c r="H19" i="8"/>
  <c r="G19" i="8"/>
  <c r="H18" i="8"/>
  <c r="G18" i="8"/>
  <c r="H17" i="8"/>
  <c r="G17" i="8"/>
  <c r="G16" i="8"/>
  <c r="H15" i="8"/>
  <c r="G15" i="8"/>
  <c r="H14" i="8"/>
  <c r="G14" i="8"/>
  <c r="F23" i="8"/>
  <c r="F16" i="8"/>
  <c r="F15" i="8"/>
  <c r="F22" i="8"/>
  <c r="F21" i="8"/>
  <c r="F20" i="8"/>
  <c r="F19" i="8"/>
  <c r="F18" i="8"/>
  <c r="F17" i="8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F11" i="4"/>
  <c r="F14" i="4"/>
  <c r="F23" i="4"/>
  <c r="F20" i="4"/>
  <c r="F17" i="4"/>
  <c r="D9" i="2"/>
  <c r="D8" i="2"/>
  <c r="J8" i="8"/>
  <c r="F14" i="8"/>
  <c r="K8" i="9"/>
  <c r="K7" i="9"/>
  <c r="K9" i="9"/>
  <c r="F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</author>
  </authors>
  <commentList>
    <comment ref="D8" authorId="0" shapeId="0" xr:uid="{00000000-0006-0000-0000-000001000000}">
      <text>
        <r>
          <rPr>
            <sz val="9"/>
            <color indexed="81"/>
            <rFont val="Tahoma"/>
            <family val="2"/>
          </rPr>
          <t>If lambda is estimated by dividing the population at Year 1 by the population at Year 2, then…..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</author>
  </authors>
  <commentList>
    <comment ref="F8" authorId="0" shapeId="0" xr:uid="{00000000-0006-0000-0100-000001000000}">
      <text>
        <r>
          <rPr>
            <sz val="8"/>
            <color indexed="81"/>
            <rFont val="Tahoma"/>
            <family val="2"/>
          </rPr>
          <t>This number should include 3 segments of the population…..hint:  look to your left :)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100-000002000000}">
      <text>
        <r>
          <rPr>
            <sz val="8"/>
            <color indexed="81"/>
            <rFont val="Tahoma"/>
            <family val="2"/>
          </rPr>
          <t>This number should include 3 segments of the population…..hint:  look to your left :)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 xr:uid="{00000000-0006-0000-0100-000003000000}">
      <text>
        <r>
          <rPr>
            <sz val="8"/>
            <color indexed="81"/>
            <rFont val="Tahoma"/>
            <family val="2"/>
          </rPr>
          <t>This number should include 3 segments of the population…..hint:  look to your left :)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 xr:uid="{00000000-0006-0000-0100-000004000000}">
      <text>
        <r>
          <rPr>
            <sz val="8"/>
            <color indexed="81"/>
            <rFont val="Tahoma"/>
            <family val="2"/>
          </rPr>
          <t>This number should include 3 segments of the population…..hint:  look to your left :)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 shapeId="0" xr:uid="{00000000-0006-0000-0100-000005000000}">
      <text>
        <r>
          <rPr>
            <sz val="8"/>
            <color indexed="81"/>
            <rFont val="Tahoma"/>
            <family val="2"/>
          </rPr>
          <t>This number should include 3 segments of the population…..hint:  look to your left :)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 xr:uid="{00000000-0006-0000-0100-000006000000}">
      <text>
        <r>
          <rPr>
            <sz val="8"/>
            <color indexed="81"/>
            <rFont val="Tahoma"/>
            <family val="2"/>
          </rPr>
          <t>This number should include 3 segments of the population…..hint:  look to your left :)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 xr:uid="{00000000-0006-0000-0100-000007000000}">
      <text>
        <r>
          <rPr>
            <sz val="8"/>
            <color indexed="81"/>
            <rFont val="Tahoma"/>
            <family val="2"/>
          </rPr>
          <t>This number should include 3 segments of the population…..hint:  look to your left :)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0" shapeId="0" xr:uid="{00000000-0006-0000-0100-000008000000}">
      <text>
        <r>
          <rPr>
            <sz val="8"/>
            <color indexed="81"/>
            <rFont val="Tahoma"/>
            <family val="2"/>
          </rPr>
          <t>This number should include 3 segments of the population…..hint:  look to your left :)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</author>
  </authors>
  <commentList>
    <comment ref="J8" authorId="0" shapeId="0" xr:uid="{00000000-0006-0000-0400-000001000000}">
      <text>
        <r>
          <rPr>
            <sz val="9"/>
            <color indexed="81"/>
            <rFont val="Tahoma"/>
            <family val="2"/>
          </rPr>
          <t>For this cell, we want to know what is 4% of the minimum population estimate for each year?</t>
        </r>
      </text>
    </comment>
    <comment ref="J9" authorId="0" shapeId="0" xr:uid="{00000000-0006-0000-0400-000002000000}">
      <text>
        <r>
          <rPr>
            <sz val="9"/>
            <color indexed="81"/>
            <rFont val="Tahoma"/>
            <family val="2"/>
          </rPr>
          <t>For this cell, we want to know what is 4% of the minimum population estimate for each year?</t>
        </r>
      </text>
    </comment>
    <comment ref="J10" authorId="0" shapeId="0" xr:uid="{00000000-0006-0000-0400-000003000000}">
      <text>
        <r>
          <rPr>
            <sz val="9"/>
            <color indexed="81"/>
            <rFont val="Tahoma"/>
            <family val="2"/>
          </rPr>
          <t>For this cell, we want to know what is 4% of the minimum population estimate for each year?</t>
        </r>
      </text>
    </comment>
    <comment ref="J11" authorId="0" shapeId="0" xr:uid="{00000000-0006-0000-0400-000004000000}">
      <text>
        <r>
          <rPr>
            <sz val="9"/>
            <color indexed="81"/>
            <rFont val="Tahoma"/>
            <family val="2"/>
          </rPr>
          <t>For this cell, we want to know what is 4% of the minimum population estimate for each year?</t>
        </r>
      </text>
    </comment>
    <comment ref="J12" authorId="0" shapeId="0" xr:uid="{00000000-0006-0000-0400-000005000000}">
      <text>
        <r>
          <rPr>
            <sz val="9"/>
            <color indexed="81"/>
            <rFont val="Tahoma"/>
            <family val="2"/>
          </rPr>
          <t>For this cell, we want to know what is 4% of the minimum population estimate for each year?</t>
        </r>
      </text>
    </comment>
    <comment ref="J13" authorId="0" shapeId="0" xr:uid="{00000000-0006-0000-0400-000006000000}">
      <text>
        <r>
          <rPr>
            <sz val="9"/>
            <color indexed="81"/>
            <rFont val="Tahoma"/>
            <family val="2"/>
          </rPr>
          <t>For this cell, we want to know what is 4% of the minimum population estimate for each year?</t>
        </r>
      </text>
    </comment>
    <comment ref="F14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G14" authorId="0" shapeId="0" xr:uid="{00000000-0006-0000-0400-000008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H14" authorId="0" shapeId="0" xr:uid="{00000000-0006-0000-0400-000009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J14" authorId="0" shapeId="0" xr:uid="{00000000-0006-0000-0400-00000A000000}">
      <text>
        <r>
          <rPr>
            <sz val="9"/>
            <color indexed="81"/>
            <rFont val="Tahoma"/>
            <family val="2"/>
          </rPr>
          <t>For this cell, we want to know what is 4% of the minimum population estimate for each year?</t>
        </r>
      </text>
    </comment>
    <comment ref="F15" authorId="0" shapeId="0" xr:uid="{00000000-0006-0000-0400-00000B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G15" authorId="0" shapeId="0" xr:uid="{00000000-0006-0000-0400-00000C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H15" authorId="0" shapeId="0" xr:uid="{00000000-0006-0000-0400-00000D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J15" authorId="0" shapeId="0" xr:uid="{00000000-0006-0000-0400-00000E000000}">
      <text>
        <r>
          <rPr>
            <sz val="9"/>
            <color indexed="81"/>
            <rFont val="Tahoma"/>
            <family val="2"/>
          </rPr>
          <t>For this cell, we want to know what is 4% of the minimum population estimate for each year?</t>
        </r>
      </text>
    </comment>
    <comment ref="F16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G16" authorId="0" shapeId="0" xr:uid="{00000000-0006-0000-0400-000010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H16" authorId="0" shapeId="0" xr:uid="{00000000-0006-0000-0400-000011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J16" authorId="0" shapeId="0" xr:uid="{00000000-0006-0000-0400-000012000000}">
      <text>
        <r>
          <rPr>
            <sz val="9"/>
            <color indexed="81"/>
            <rFont val="Tahoma"/>
            <family val="2"/>
          </rPr>
          <t>For this cell, we want to know what is 4% of the minimum population estimate for each year?</t>
        </r>
      </text>
    </comment>
    <comment ref="F17" authorId="0" shapeId="0" xr:uid="{00000000-0006-0000-0400-000013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G17" authorId="0" shapeId="0" xr:uid="{00000000-0006-0000-0400-000014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H17" authorId="0" shapeId="0" xr:uid="{00000000-0006-0000-0400-000015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J17" authorId="0" shapeId="0" xr:uid="{00000000-0006-0000-0400-000016000000}">
      <text>
        <r>
          <rPr>
            <sz val="9"/>
            <color indexed="81"/>
            <rFont val="Tahoma"/>
            <family val="2"/>
          </rPr>
          <t>For this cell, we want to know what is 4% of the minimum population estimate for each year?</t>
        </r>
      </text>
    </comment>
    <comment ref="F18" authorId="0" shapeId="0" xr:uid="{00000000-0006-0000-0400-000017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G18" authorId="0" shapeId="0" xr:uid="{00000000-0006-0000-0400-000018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H18" authorId="0" shapeId="0" xr:uid="{00000000-0006-0000-0400-000019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J18" authorId="0" shapeId="0" xr:uid="{00000000-0006-0000-0400-00001A000000}">
      <text>
        <r>
          <rPr>
            <sz val="9"/>
            <color indexed="81"/>
            <rFont val="Tahoma"/>
            <family val="2"/>
          </rPr>
          <t>For this cell, we want to know what is 4% of the minimum population estimate for each year?</t>
        </r>
      </text>
    </comment>
    <comment ref="F19" authorId="0" shapeId="0" xr:uid="{00000000-0006-0000-0400-00001B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G19" authorId="0" shapeId="0" xr:uid="{00000000-0006-0000-0400-00001C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H19" authorId="0" shapeId="0" xr:uid="{00000000-0006-0000-0400-00001D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J19" authorId="0" shapeId="0" xr:uid="{00000000-0006-0000-0400-00001E000000}">
      <text>
        <r>
          <rPr>
            <sz val="9"/>
            <color indexed="81"/>
            <rFont val="Tahoma"/>
            <family val="2"/>
          </rPr>
          <t>For this cell, we want to know what is 4% of the minimum population estimate for each year?</t>
        </r>
      </text>
    </comment>
    <comment ref="F20" authorId="0" shapeId="0" xr:uid="{00000000-0006-0000-0400-00001F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G20" authorId="0" shapeId="0" xr:uid="{00000000-0006-0000-0400-000020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H20" authorId="0" shapeId="0" xr:uid="{00000000-0006-0000-0400-000021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J20" authorId="0" shapeId="0" xr:uid="{00000000-0006-0000-0400-000022000000}">
      <text>
        <r>
          <rPr>
            <sz val="9"/>
            <color indexed="81"/>
            <rFont val="Tahoma"/>
            <family val="2"/>
          </rPr>
          <t>For this cell, we want to know what is 4% of the minimum population estimate for each year?</t>
        </r>
      </text>
    </comment>
    <comment ref="F21" authorId="0" shapeId="0" xr:uid="{00000000-0006-0000-0400-000023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G21" authorId="0" shapeId="0" xr:uid="{00000000-0006-0000-0400-000024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H21" authorId="0" shapeId="0" xr:uid="{00000000-0006-0000-0400-000025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J21" authorId="0" shapeId="0" xr:uid="{00000000-0006-0000-0400-000026000000}">
      <text>
        <r>
          <rPr>
            <sz val="9"/>
            <color indexed="81"/>
            <rFont val="Tahoma"/>
            <family val="2"/>
          </rPr>
          <t>For this cell, we want to know what is 4% of the minimum population estimate for each year?</t>
        </r>
      </text>
    </comment>
    <comment ref="F22" authorId="0" shapeId="0" xr:uid="{00000000-0006-0000-0400-000027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G22" authorId="0" shapeId="0" xr:uid="{00000000-0006-0000-0400-000028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H22" authorId="0" shapeId="0" xr:uid="{00000000-0006-0000-0400-000029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J22" authorId="0" shapeId="0" xr:uid="{00000000-0006-0000-0400-00002A000000}">
      <text>
        <r>
          <rPr>
            <sz val="9"/>
            <color indexed="81"/>
            <rFont val="Tahoma"/>
            <family val="2"/>
          </rPr>
          <t>For this cell, we want to know what is 4% of the minimum population estimate for each year?</t>
        </r>
      </text>
    </comment>
    <comment ref="F23" authorId="0" shapeId="0" xr:uid="{00000000-0006-0000-0400-00002B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G23" authorId="0" shapeId="0" xr:uid="{00000000-0006-0000-0400-00002C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H23" authorId="0" shapeId="0" xr:uid="{00000000-0006-0000-0400-00002D000000}">
      <text>
        <r>
          <rPr>
            <sz val="9"/>
            <color indexed="81"/>
            <rFont val="Tahoma"/>
            <family val="2"/>
          </rPr>
          <t xml:space="preserve">look at cell equation to help you figure out how to calculate this value
</t>
        </r>
      </text>
    </comment>
    <comment ref="J23" authorId="0" shapeId="0" xr:uid="{00000000-0006-0000-0400-00002E000000}">
      <text>
        <r>
          <rPr>
            <sz val="9"/>
            <color indexed="81"/>
            <rFont val="Tahoma"/>
            <family val="2"/>
          </rPr>
          <t>For this cell, we want to know what is 4% of the minimum population estimate for each year?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</author>
  </authors>
  <commentList>
    <comment ref="K7" authorId="0" shapeId="0" xr:uid="{00000000-0006-0000-0500-000001000000}">
      <text>
        <r>
          <rPr>
            <sz val="9"/>
            <color indexed="81"/>
            <rFont val="Tahoma"/>
            <family val="2"/>
          </rPr>
          <t>Use this equation:  0.09*annual size estimate</t>
        </r>
      </text>
    </comment>
    <comment ref="L7" authorId="0" shapeId="0" xr:uid="{00000000-0006-0000-0500-000002000000}">
      <text>
        <r>
          <rPr>
            <sz val="9"/>
            <color indexed="81"/>
            <rFont val="Tahoma"/>
            <family val="2"/>
          </rPr>
          <t>Since the total mortality for dependent young was 10, and 10 is less than the annual mortality limit, then this answer is "under"</t>
        </r>
      </text>
    </comment>
    <comment ref="K8" authorId="0" shapeId="0" xr:uid="{00000000-0006-0000-0500-000003000000}">
      <text>
        <r>
          <rPr>
            <sz val="9"/>
            <color indexed="81"/>
            <rFont val="Tahoma"/>
            <family val="2"/>
          </rPr>
          <t>Use this equation:  .09* annual size estimate</t>
        </r>
      </text>
    </comment>
    <comment ref="K9" authorId="0" shapeId="0" xr:uid="{00000000-0006-0000-0500-000004000000}">
      <text>
        <r>
          <rPr>
            <sz val="9"/>
            <color indexed="81"/>
            <rFont val="Tahoma"/>
            <family val="2"/>
          </rPr>
          <t xml:space="preserve">Use this equation:  0.15 * annual size estimate
</t>
        </r>
      </text>
    </comment>
    <comment ref="K10" authorId="0" shapeId="0" xr:uid="{00000000-0006-0000-0500-000005000000}">
      <text>
        <r>
          <rPr>
            <sz val="9"/>
            <color indexed="81"/>
            <rFont val="Tahoma"/>
            <family val="2"/>
          </rPr>
          <t>Use this equation:  0.09*annual size estimate</t>
        </r>
      </text>
    </comment>
    <comment ref="K11" authorId="0" shapeId="0" xr:uid="{00000000-0006-0000-0500-000006000000}">
      <text>
        <r>
          <rPr>
            <sz val="9"/>
            <color indexed="81"/>
            <rFont val="Tahoma"/>
            <family val="2"/>
          </rPr>
          <t>Use this equation:  .09* annual size estimate</t>
        </r>
      </text>
    </comment>
    <comment ref="K12" authorId="0" shapeId="0" xr:uid="{00000000-0006-0000-0500-000007000000}">
      <text>
        <r>
          <rPr>
            <sz val="9"/>
            <color indexed="81"/>
            <rFont val="Tahoma"/>
            <family val="2"/>
          </rPr>
          <t xml:space="preserve">Use this equation:  0.15 * annual size estimate
</t>
        </r>
      </text>
    </comment>
    <comment ref="K13" authorId="0" shapeId="0" xr:uid="{00000000-0006-0000-0500-000008000000}">
      <text>
        <r>
          <rPr>
            <sz val="9"/>
            <color indexed="81"/>
            <rFont val="Tahoma"/>
            <family val="2"/>
          </rPr>
          <t>Use this equation:  0.09*annual size estimate</t>
        </r>
      </text>
    </comment>
    <comment ref="K14" authorId="0" shapeId="0" xr:uid="{00000000-0006-0000-0500-000009000000}">
      <text>
        <r>
          <rPr>
            <sz val="9"/>
            <color indexed="81"/>
            <rFont val="Tahoma"/>
            <family val="2"/>
          </rPr>
          <t>Use this equation:  .09* annual size estimate</t>
        </r>
      </text>
    </comment>
    <comment ref="K15" authorId="0" shapeId="0" xr:uid="{00000000-0006-0000-0500-00000A000000}">
      <text>
        <r>
          <rPr>
            <sz val="9"/>
            <color indexed="81"/>
            <rFont val="Tahoma"/>
            <family val="2"/>
          </rPr>
          <t xml:space="preserve">Use this equation:  0.15 * annual size estimate
</t>
        </r>
      </text>
    </comment>
    <comment ref="K16" authorId="0" shapeId="0" xr:uid="{00000000-0006-0000-0500-00000B000000}">
      <text>
        <r>
          <rPr>
            <sz val="9"/>
            <color indexed="81"/>
            <rFont val="Tahoma"/>
            <family val="2"/>
          </rPr>
          <t>Use this equation:  0.09*annual size estimate</t>
        </r>
      </text>
    </comment>
    <comment ref="K17" authorId="0" shapeId="0" xr:uid="{00000000-0006-0000-0500-00000C000000}">
      <text>
        <r>
          <rPr>
            <sz val="9"/>
            <color indexed="81"/>
            <rFont val="Tahoma"/>
            <family val="2"/>
          </rPr>
          <t>Use this equation:  .09* annual size estimate</t>
        </r>
      </text>
    </comment>
    <comment ref="K18" authorId="0" shapeId="0" xr:uid="{00000000-0006-0000-0500-00000D000000}">
      <text>
        <r>
          <rPr>
            <sz val="9"/>
            <color indexed="81"/>
            <rFont val="Tahoma"/>
            <family val="2"/>
          </rPr>
          <t xml:space="preserve">Use this equation:  0.15 * annual size estimate
</t>
        </r>
      </text>
    </comment>
    <comment ref="K19" authorId="0" shapeId="0" xr:uid="{00000000-0006-0000-0500-00000E000000}">
      <text>
        <r>
          <rPr>
            <sz val="9"/>
            <color indexed="81"/>
            <rFont val="Tahoma"/>
            <family val="2"/>
          </rPr>
          <t>Use this equation:  0.09*annual size estimate</t>
        </r>
      </text>
    </comment>
    <comment ref="K20" authorId="0" shapeId="0" xr:uid="{00000000-0006-0000-0500-00000F000000}">
      <text>
        <r>
          <rPr>
            <sz val="9"/>
            <color indexed="81"/>
            <rFont val="Tahoma"/>
            <family val="2"/>
          </rPr>
          <t>Use this equation:  .09* annual size estimate</t>
        </r>
      </text>
    </comment>
    <comment ref="K21" authorId="0" shapeId="0" xr:uid="{00000000-0006-0000-0500-000010000000}">
      <text>
        <r>
          <rPr>
            <sz val="9"/>
            <color indexed="81"/>
            <rFont val="Tahoma"/>
            <family val="2"/>
          </rPr>
          <t xml:space="preserve">Use this equation:  0.15 * annual size estimate
</t>
        </r>
      </text>
    </comment>
    <comment ref="K22" authorId="0" shapeId="0" xr:uid="{00000000-0006-0000-0500-000011000000}">
      <text>
        <r>
          <rPr>
            <sz val="9"/>
            <color indexed="81"/>
            <rFont val="Tahoma"/>
            <family val="2"/>
          </rPr>
          <t>Use this equation:  0.09*annual size estimate</t>
        </r>
      </text>
    </comment>
    <comment ref="K23" authorId="0" shapeId="0" xr:uid="{00000000-0006-0000-0500-000012000000}">
      <text>
        <r>
          <rPr>
            <sz val="9"/>
            <color indexed="81"/>
            <rFont val="Tahoma"/>
            <family val="2"/>
          </rPr>
          <t>Use this equation:  .09* annual size estimate</t>
        </r>
      </text>
    </comment>
    <comment ref="K24" authorId="0" shapeId="0" xr:uid="{00000000-0006-0000-0500-000013000000}">
      <text>
        <r>
          <rPr>
            <sz val="9"/>
            <color indexed="81"/>
            <rFont val="Tahoma"/>
            <family val="2"/>
          </rPr>
          <t xml:space="preserve">Use this equation:  0.15 * annual size estimate
</t>
        </r>
      </text>
    </comment>
  </commentList>
</comments>
</file>

<file path=xl/sharedStrings.xml><?xml version="1.0" encoding="utf-8"?>
<sst xmlns="http://schemas.openxmlformats.org/spreadsheetml/2006/main" count="556" uniqueCount="126">
  <si>
    <t>Year</t>
  </si>
  <si>
    <t>Minimum Population Estimate</t>
  </si>
  <si>
    <t>Independent females</t>
  </si>
  <si>
    <t>Independent males</t>
  </si>
  <si>
    <t>Dependent young</t>
  </si>
  <si>
    <t>Lower 95% CI</t>
  </si>
  <si>
    <t>Upper 95% CI</t>
  </si>
  <si>
    <t>Estimated Number</t>
  </si>
  <si>
    <t>m</t>
  </si>
  <si>
    <t>f1</t>
  </si>
  <si>
    <t>f2</t>
  </si>
  <si>
    <t>Human-caused</t>
  </si>
  <si>
    <t>All Bears</t>
  </si>
  <si>
    <t>Female</t>
  </si>
  <si>
    <t>Adult Female</t>
  </si>
  <si>
    <t>6-year running averages</t>
  </si>
  <si>
    <t>Year result</t>
  </si>
  <si>
    <t>Under</t>
  </si>
  <si>
    <t>Exceeded</t>
  </si>
  <si>
    <t>4% of minimum population estimate</t>
  </si>
  <si>
    <t>Population segment</t>
  </si>
  <si>
    <t>Sanctioned</t>
  </si>
  <si>
    <t>removals</t>
  </si>
  <si>
    <t>Radio</t>
  </si>
  <si>
    <t>marked loss</t>
  </si>
  <si>
    <t>Estimated</t>
  </si>
  <si>
    <t>total mortality</t>
  </si>
  <si>
    <t>year result</t>
  </si>
  <si>
    <t>Mortality threshold</t>
  </si>
  <si>
    <t>mortality limit</t>
  </si>
  <si>
    <t>Annual</t>
  </si>
  <si>
    <t>loss</t>
  </si>
  <si>
    <t>Reported</t>
  </si>
  <si>
    <t>Instructions</t>
  </si>
  <si>
    <t>Explanations and definitions for each column label are provided at the bottom of the table</t>
  </si>
  <si>
    <t>&amp; unreported loss</t>
  </si>
  <si>
    <t>Estimated reported</t>
  </si>
  <si>
    <r>
      <rPr>
        <b/>
        <sz val="11"/>
        <color theme="1"/>
        <rFont val="Calibri"/>
        <family val="2"/>
        <scheme val="minor"/>
      </rPr>
      <t xml:space="preserve">Sanctioned removals: </t>
    </r>
    <r>
      <rPr>
        <sz val="11"/>
        <color theme="1"/>
        <rFont val="Calibri"/>
        <family val="2"/>
        <scheme val="minor"/>
      </rPr>
      <t xml:space="preserve"> annual count of agency sanctioned management removals of independent aged bears including those involving radio marked bears</t>
    </r>
  </si>
  <si>
    <r>
      <rPr>
        <b/>
        <sz val="11"/>
        <color theme="1"/>
        <rFont val="Calibri"/>
        <family val="2"/>
        <scheme val="minor"/>
      </rPr>
      <t xml:space="preserve">Radio marked loss: </t>
    </r>
    <r>
      <rPr>
        <sz val="11"/>
        <color theme="1"/>
        <rFont val="Calibri"/>
        <family val="2"/>
        <scheme val="minor"/>
      </rPr>
      <t>annual count of loss for independent aged bears wearing active telemetry except those removed through management actions</t>
    </r>
  </si>
  <si>
    <r>
      <rPr>
        <b/>
        <sz val="11"/>
        <color theme="1"/>
        <rFont val="Calibri"/>
        <family val="2"/>
        <scheme val="minor"/>
      </rPr>
      <t xml:space="preserve">Estimated reported and unreported loss: </t>
    </r>
    <r>
      <rPr>
        <sz val="11"/>
        <color theme="1"/>
        <rFont val="Calibri"/>
        <family val="2"/>
        <scheme val="minor"/>
      </rPr>
      <t xml:space="preserve"> the median of the credible interval for the estimated reported and unreported loss</t>
    </r>
  </si>
  <si>
    <r>
      <rPr>
        <b/>
        <sz val="11"/>
        <color theme="1"/>
        <rFont val="Calibri"/>
        <family val="2"/>
        <scheme val="minor"/>
      </rPr>
      <t xml:space="preserve">Estimated total mortality: </t>
    </r>
    <r>
      <rPr>
        <sz val="11"/>
        <color theme="1"/>
        <rFont val="Calibri"/>
        <family val="2"/>
        <scheme val="minor"/>
      </rPr>
      <t xml:space="preserve"> the sum of the sanctioned removals, radio marked loss, and estimated reported and unreported loss</t>
    </r>
  </si>
  <si>
    <r>
      <t xml:space="preserve">Mortality threshold year result:  </t>
    </r>
    <r>
      <rPr>
        <sz val="11"/>
        <color theme="1"/>
        <rFont val="Calibri"/>
        <family val="2"/>
        <scheme val="minor"/>
      </rPr>
      <t>"under" means that the "estimated total mortality" for the population segment was BELOW the "annual mortality limit"</t>
    </r>
  </si>
  <si>
    <r>
      <rPr>
        <b/>
        <sz val="11"/>
        <color theme="1"/>
        <rFont val="Calibri"/>
        <family val="2"/>
        <scheme val="minor"/>
      </rPr>
      <t xml:space="preserve">4 % of minimum population estimate: </t>
    </r>
    <r>
      <rPr>
        <sz val="11"/>
        <color theme="1"/>
        <rFont val="Calibri"/>
        <family val="2"/>
        <scheme val="minor"/>
      </rPr>
      <t xml:space="preserve"> this is calculated by muliplying 0.04 x the minimum population estimate.  During years 1991-2006, this was considered a threshold for human-caused mortality</t>
    </r>
  </si>
  <si>
    <r>
      <rPr>
        <b/>
        <sz val="11"/>
        <color theme="1"/>
        <rFont val="Calibri"/>
        <family val="2"/>
        <scheme val="minor"/>
      </rPr>
      <t xml:space="preserve">Year result:  </t>
    </r>
    <r>
      <rPr>
        <sz val="11"/>
        <color theme="1"/>
        <rFont val="Calibri"/>
        <family val="2"/>
        <scheme val="minor"/>
      </rPr>
      <t>"under" means that the human caused mortality for all bears was LESS THAN the 4% threshold</t>
    </r>
  </si>
  <si>
    <t>Explanations and definitions for column labels are provided at the bottom of the table</t>
  </si>
  <si>
    <r>
      <rPr>
        <b/>
        <sz val="11"/>
        <color theme="1"/>
        <rFont val="Calibri"/>
        <family val="2"/>
        <scheme val="minor"/>
      </rPr>
      <t>Annual mortality limit:</t>
    </r>
    <r>
      <rPr>
        <sz val="11"/>
        <color theme="1"/>
        <rFont val="Calibri"/>
        <family val="2"/>
        <scheme val="minor"/>
      </rPr>
      <t xml:space="preserve">  for independent females, the mortality limit is 9% of all independent females, for dependent young the mortality limit is 9% of all dependent young, </t>
    </r>
  </si>
  <si>
    <t>and for independent males the mortality limit is 15% of all independent males.  ONLY human-caused mortality is counted for this limit FOR dependent young.</t>
  </si>
  <si>
    <t>Unduplicated females with COY (observed)</t>
  </si>
  <si>
    <r>
      <rPr>
        <b/>
        <sz val="11"/>
        <color theme="1"/>
        <rFont val="Calibri"/>
        <family val="2"/>
        <scheme val="minor"/>
      </rPr>
      <t>Minimum Population Estimate</t>
    </r>
    <r>
      <rPr>
        <sz val="11"/>
        <color theme="1"/>
        <rFont val="Calibri"/>
        <family val="2"/>
        <scheme val="minor"/>
      </rPr>
      <t xml:space="preserve"> = the estimate of annual population size using and equation with unduplicated females with cubs of the year (COY); this estimate is conservative</t>
    </r>
  </si>
  <si>
    <r>
      <t>Estimated lambda (</t>
    </r>
    <r>
      <rPr>
        <sz val="11"/>
        <color theme="1"/>
        <rFont val="Calibri"/>
        <family val="2"/>
      </rPr>
      <t>λ)</t>
    </r>
  </si>
  <si>
    <t>Size Estimate</t>
  </si>
  <si>
    <t>Annual Size Estimate for Population Segments</t>
  </si>
  <si>
    <t>Estimated Total Population Size</t>
  </si>
  <si>
    <t>Independent females = females that are 2 + years old</t>
  </si>
  <si>
    <t>Dependent young = individuals &lt; 2 years old</t>
  </si>
  <si>
    <r>
      <rPr>
        <b/>
        <sz val="11"/>
        <color theme="1"/>
        <rFont val="Calibri"/>
        <family val="2"/>
        <scheme val="minor"/>
      </rPr>
      <t>Unduplicated females with COY (observed)</t>
    </r>
    <r>
      <rPr>
        <sz val="11"/>
        <color theme="1"/>
        <rFont val="Calibri"/>
        <family val="2"/>
        <scheme val="minor"/>
      </rPr>
      <t xml:space="preserve"> = number of unique females with cubs of the year, observed using radio-telemetry</t>
    </r>
  </si>
  <si>
    <r>
      <rPr>
        <b/>
        <sz val="11"/>
        <color theme="1"/>
        <rFont val="Calibri"/>
        <family val="2"/>
        <scheme val="minor"/>
      </rPr>
      <t>Estimated lambda</t>
    </r>
    <r>
      <rPr>
        <sz val="11"/>
        <color theme="1"/>
        <rFont val="Calibri"/>
        <family val="2"/>
        <scheme val="minor"/>
      </rPr>
      <t xml:space="preserve"> = per capita geometric rate of increase of the population; calculated by taking the population size in Year 1 and dividing it by the population size in Year 0</t>
    </r>
  </si>
  <si>
    <t xml:space="preserve">Unduplicated females with COY </t>
  </si>
  <si>
    <t>Minimum Population</t>
  </si>
  <si>
    <t>Estimate</t>
  </si>
  <si>
    <t>Human-Caused Mortality</t>
  </si>
  <si>
    <t>Human-Caused Mortality For ALL Bears</t>
  </si>
  <si>
    <t>for years 1991-2006</t>
  </si>
  <si>
    <t>Bear Management Unit</t>
  </si>
  <si>
    <t>1) Hilgard</t>
  </si>
  <si>
    <t>2) Gallatin</t>
  </si>
  <si>
    <t>3) Hellroaring/Bear</t>
  </si>
  <si>
    <t>4) Boulder/Slough</t>
  </si>
  <si>
    <t>5) Lamar</t>
  </si>
  <si>
    <t>6) Crandall/Sunlight</t>
  </si>
  <si>
    <t>7) Shoshone</t>
  </si>
  <si>
    <t>8) Pelican/Clear</t>
  </si>
  <si>
    <t>9) Washburn</t>
  </si>
  <si>
    <t>10) Firehold/Hayden</t>
  </si>
  <si>
    <t>11) Madison</t>
  </si>
  <si>
    <t>12) Henry's Lake</t>
  </si>
  <si>
    <t>13) Plateau</t>
  </si>
  <si>
    <t>14) Two Ocean/Lake</t>
  </si>
  <si>
    <t>15) Thorofare</t>
  </si>
  <si>
    <t>16) South Absaroka</t>
  </si>
  <si>
    <t>17) Buffalo/Spread Creek</t>
  </si>
  <si>
    <t>18) Bechler/Teton</t>
  </si>
  <si>
    <t>Information about this table is provided below under the table</t>
  </si>
  <si>
    <t>An "X" in the cell denotes that reproductive females were present</t>
  </si>
  <si>
    <t>Annual Totals</t>
  </si>
  <si>
    <t>"Annual Totals" = the total number of BMUs that were occupied each year</t>
  </si>
  <si>
    <t>x</t>
  </si>
  <si>
    <t>Instructions for this dataset are located in the BLUE box at the far right ----&gt;</t>
  </si>
  <si>
    <t>Number of years the BMU</t>
  </si>
  <si>
    <t>Annual Size Estimate for Population Segments = this is the estimated size of each population segment during the year</t>
  </si>
  <si>
    <t>Estimated Total Population Size = the sum of estimates for annual size of each population segment, by year</t>
  </si>
  <si>
    <t xml:space="preserve"> "Human-Caused Mortality" for All Bears during years 1991-2006</t>
  </si>
  <si>
    <t xml:space="preserve">Title:  Annual Count of Known and Probable Human-Caused Grizzly Bear Mortalities Within the GYE Recovery Zone and the 10-mile Perimenter for Years 1991-2006.  </t>
  </si>
  <si>
    <t>Title: Bear Management Units in the GYE Occupied by Females With Cubs (cubs of the year, yearlings, 2-year olds, or young of unknown age), as Determined by Verified Reports</t>
  </si>
  <si>
    <r>
      <t>N</t>
    </r>
    <r>
      <rPr>
        <vertAlign val="subscript"/>
        <sz val="11"/>
        <color rgb="FF000000"/>
        <rFont val="Comic Sans MS"/>
        <family val="4"/>
      </rPr>
      <t>Chao2</t>
    </r>
    <r>
      <rPr>
        <sz val="11"/>
        <color rgb="FF000000"/>
        <rFont val="Comic Sans MS"/>
        <family val="4"/>
      </rPr>
      <t xml:space="preserve"> = m + </t>
    </r>
    <r>
      <rPr>
        <u/>
        <sz val="11"/>
        <color rgb="FF000000"/>
        <rFont val="Comic Sans MS"/>
        <family val="4"/>
      </rPr>
      <t>f</t>
    </r>
    <r>
      <rPr>
        <u/>
        <vertAlign val="subscript"/>
        <sz val="11"/>
        <color rgb="FF000000"/>
        <rFont val="Comic Sans MS"/>
        <family val="4"/>
      </rPr>
      <t>1</t>
    </r>
    <r>
      <rPr>
        <u/>
        <vertAlign val="superscript"/>
        <sz val="11"/>
        <color rgb="FF000000"/>
        <rFont val="Comic Sans MS"/>
        <family val="4"/>
      </rPr>
      <t>2</t>
    </r>
    <r>
      <rPr>
        <u/>
        <sz val="11"/>
        <color rgb="FF000000"/>
        <rFont val="Comic Sans MS"/>
        <family val="4"/>
      </rPr>
      <t xml:space="preserve"> - f</t>
    </r>
    <r>
      <rPr>
        <u/>
        <vertAlign val="subscript"/>
        <sz val="11"/>
        <color rgb="FF000000"/>
        <rFont val="Comic Sans MS"/>
        <family val="4"/>
      </rPr>
      <t xml:space="preserve">1  </t>
    </r>
  </si>
  <si>
    <r>
      <t xml:space="preserve">    2(f</t>
    </r>
    <r>
      <rPr>
        <vertAlign val="subscript"/>
        <sz val="11"/>
        <color rgb="FF000000"/>
        <rFont val="Comic Sans MS"/>
        <family val="4"/>
      </rPr>
      <t>2</t>
    </r>
    <r>
      <rPr>
        <sz val="11"/>
        <color rgb="FF000000"/>
        <rFont val="Comic Sans MS"/>
        <family val="4"/>
      </rPr>
      <t>+1)</t>
    </r>
  </si>
  <si>
    <t>(using NChao2 estimator)</t>
  </si>
  <si>
    <r>
      <t xml:space="preserve">Unduplicated females with COY (using NChao2 estimator) = </t>
    </r>
    <r>
      <rPr>
        <sz val="11"/>
        <color theme="1"/>
        <rFont val="Calibri"/>
        <family val="2"/>
        <scheme val="minor"/>
      </rPr>
      <t>number of females with COY estimated using the NChao2 estimator</t>
    </r>
  </si>
  <si>
    <t>Independent males = males that are 2+ years old</t>
  </si>
  <si>
    <t>Annual mortality limit:</t>
  </si>
  <si>
    <t>Independent females:  9% of annual size estimate of independent females</t>
  </si>
  <si>
    <t>Independent males:  15% of annual size estimate of independent males</t>
  </si>
  <si>
    <t>Dependent young:  9% of annual size estimate of dependent young</t>
  </si>
  <si>
    <t>cannot go above limit 3 years consecutively</t>
  </si>
  <si>
    <t>by year, along with upper and lower 95% Confidence Intervals (CI)</t>
  </si>
  <si>
    <t xml:space="preserve">1) Make a graph showing the "Annual Size Estimate" for independent females </t>
  </si>
  <si>
    <t>2) Make a line graph showing the Annual Totals for each year (how many BMUs were occupied each year?)</t>
  </si>
  <si>
    <t xml:space="preserve">1. Make a graph showing " 4 % of Minimum Population Estimate" and </t>
  </si>
  <si>
    <t>2.  Make a graph showing the "6-year running averages of human-caused mortality" for "Adult females"</t>
  </si>
  <si>
    <r>
      <rPr>
        <b/>
        <sz val="11"/>
        <color theme="1"/>
        <rFont val="Calibri"/>
        <family val="2"/>
        <scheme val="minor"/>
      </rPr>
      <t xml:space="preserve">Cubs of the year </t>
    </r>
    <r>
      <rPr>
        <sz val="11"/>
        <color theme="1"/>
        <rFont val="Calibri"/>
        <family val="2"/>
        <scheme val="minor"/>
      </rPr>
      <t>= these are the cubs that were born during the year of observation. So, and adult female with cubs of the year would have baby cubs that are between 0-12 months old on the day they were observed by grizzly bear biologists</t>
    </r>
  </si>
  <si>
    <t>1) Make a graph showing "Minimum Population Estimate" for years 1991-2014</t>
  </si>
  <si>
    <t>2) Make a graph showing estimated lambda for each consecutive 2-year time period during years 1992-2014</t>
  </si>
  <si>
    <t>Title:  Minimum Population Estimate for Grizzly Bears in the GYE During Years 1991-2014, With Estimated Lambda</t>
  </si>
  <si>
    <t>Title:  Annual Size Estimates for Population Segments of Grizzly Bears in the GYE During Years 2007-2014</t>
  </si>
  <si>
    <t>Title:  Estimates of Annual Numbers of Females With Cubs of the Year (COY) in the GYE During Years 1983-2014</t>
  </si>
  <si>
    <t>for Years 1995-2014</t>
  </si>
  <si>
    <t>Title:  Annual Size Estimates forPpopulation Segments and Evaluation of Sustainability for Known and Probable Mortalities During 2007-2014</t>
  </si>
  <si>
    <t>1)  Make a graph showing "Estimated total mortality" and "Annual mortality limit" for Independent females for years 2007-2014</t>
  </si>
  <si>
    <t>2)  Make a graph showing "Estimated total mortality" and "Annual mortality limit" for Independent males for years 2007-2014</t>
  </si>
  <si>
    <t>3)  Make a graph showing "Estimated total mortality" and "Annual mortality limit" for dependent young for years 2007-2014</t>
  </si>
  <si>
    <t>1.  Make a graph showing "Unduplicated females with COY (using NChao2 estimator)" for each year 1983-2014</t>
  </si>
  <si>
    <t>was occupied 2009-2014</t>
  </si>
  <si>
    <t>1) Make a bar graph showing the number of years each BMU was occupied during 2009-2014</t>
  </si>
  <si>
    <r>
      <rPr>
        <b/>
        <sz val="11"/>
        <color theme="1"/>
        <rFont val="Calibri"/>
        <family val="2"/>
        <scheme val="minor"/>
      </rPr>
      <t xml:space="preserve">f1 = </t>
    </r>
    <r>
      <rPr>
        <sz val="11"/>
        <color theme="1"/>
        <rFont val="Calibri"/>
        <family val="2"/>
        <scheme val="minor"/>
      </rPr>
      <t xml:space="preserve"> # of families sighted once</t>
    </r>
  </si>
  <si>
    <r>
      <rPr>
        <b/>
        <sz val="11"/>
        <color theme="1"/>
        <rFont val="Calibri"/>
        <family val="2"/>
        <scheme val="minor"/>
      </rPr>
      <t>f2</t>
    </r>
    <r>
      <rPr>
        <sz val="11"/>
        <color theme="1"/>
        <rFont val="Calibri"/>
        <family val="2"/>
        <scheme val="minor"/>
      </rPr>
      <t xml:space="preserve"> = # of families sighted twice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</si>
  <si>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 number of unduplicated females observed during random sightings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</si>
</sst>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000000"/>
      <name val="Comic Sans MS"/>
      <family val="4"/>
    </font>
    <font>
      <vertAlign val="subscript"/>
      <sz val="11"/>
      <color rgb="FF000000"/>
      <name val="Comic Sans MS"/>
      <family val="4"/>
    </font>
    <font>
      <u/>
      <sz val="11"/>
      <color rgb="FF000000"/>
      <name val="Comic Sans MS"/>
      <family val="4"/>
    </font>
    <font>
      <u/>
      <vertAlign val="subscript"/>
      <sz val="11"/>
      <color rgb="FF000000"/>
      <name val="Comic Sans MS"/>
      <family val="4"/>
    </font>
    <font>
      <u/>
      <vertAlign val="superscript"/>
      <sz val="11"/>
      <color rgb="FF000000"/>
      <name val="Comic Sans MS"/>
      <family val="4"/>
    </font>
    <font>
      <b/>
      <sz val="16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 applyAlignment="1">
      <alignment horizontal="center"/>
    </xf>
    <xf numFmtId="0" fontId="0" fillId="0" borderId="4" xfId="0" applyBorder="1"/>
    <xf numFmtId="0" fontId="1" fillId="0" borderId="0" xfId="0" applyFont="1"/>
    <xf numFmtId="0" fontId="1" fillId="0" borderId="4" xfId="0" applyFont="1" applyBorder="1"/>
    <xf numFmtId="0" fontId="1" fillId="0" borderId="7" xfId="0" applyFont="1" applyBorder="1"/>
    <xf numFmtId="0" fontId="1" fillId="0" borderId="0" xfId="0" applyFont="1" applyFill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5" xfId="0" applyBorder="1"/>
    <xf numFmtId="0" fontId="0" fillId="0" borderId="15" xfId="0" applyBorder="1"/>
    <xf numFmtId="0" fontId="0" fillId="0" borderId="0" xfId="0" applyFill="1"/>
    <xf numFmtId="0" fontId="4" fillId="0" borderId="1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/>
    <xf numFmtId="0" fontId="0" fillId="0" borderId="31" xfId="0" applyBorder="1" applyAlignment="1">
      <alignment horizontal="center"/>
    </xf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/>
    <xf numFmtId="0" fontId="11" fillId="2" borderId="0" xfId="0" applyFont="1" applyFill="1"/>
    <xf numFmtId="0" fontId="12" fillId="0" borderId="0" xfId="0" applyFont="1"/>
    <xf numFmtId="0" fontId="13" fillId="2" borderId="0" xfId="0" applyFont="1" applyFill="1"/>
    <xf numFmtId="0" fontId="13" fillId="0" borderId="0" xfId="0" applyFont="1" applyFill="1"/>
    <xf numFmtId="0" fontId="1" fillId="2" borderId="0" xfId="0" applyFont="1" applyFill="1"/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9" xfId="0" applyFill="1" applyBorder="1"/>
    <xf numFmtId="0" fontId="1" fillId="4" borderId="8" xfId="0" applyFont="1" applyFill="1" applyBorder="1"/>
    <xf numFmtId="0" fontId="0" fillId="4" borderId="4" xfId="0" applyFill="1" applyBorder="1"/>
    <xf numFmtId="0" fontId="1" fillId="0" borderId="0" xfId="0" applyFont="1" applyFill="1"/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/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7" fillId="3" borderId="20" xfId="0" applyFont="1" applyFill="1" applyBorder="1" applyAlignment="1">
      <alignment horizontal="center"/>
    </xf>
    <xf numFmtId="1" fontId="8" fillId="3" borderId="28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Fill="1"/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1" xfId="0" applyFill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1" fillId="4" borderId="5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33"/>
  <sheetViews>
    <sheetView topLeftCell="A13" workbookViewId="0">
      <selection activeCell="C29" sqref="C29:D30"/>
    </sheetView>
  </sheetViews>
  <sheetFormatPr defaultRowHeight="14.4" x14ac:dyDescent="0.55000000000000004"/>
  <cols>
    <col min="3" max="3" width="31.62890625" bestFit="1" customWidth="1"/>
    <col min="4" max="4" width="21.89453125" customWidth="1"/>
    <col min="5" max="5" width="11.1015625" customWidth="1"/>
    <col min="17" max="17" width="6.62890625" customWidth="1"/>
  </cols>
  <sheetData>
    <row r="2" spans="2:17" x14ac:dyDescent="0.55000000000000004">
      <c r="B2" s="3" t="s">
        <v>112</v>
      </c>
    </row>
    <row r="4" spans="2:17" ht="20.399999999999999" x14ac:dyDescent="0.75">
      <c r="B4" s="79" t="s">
        <v>44</v>
      </c>
    </row>
    <row r="5" spans="2:17" ht="14.7" thickBot="1" x14ac:dyDescent="0.6">
      <c r="B5" s="1"/>
      <c r="C5" s="1"/>
      <c r="H5" s="32"/>
      <c r="I5" s="32"/>
      <c r="J5" s="32"/>
      <c r="K5" s="32"/>
      <c r="L5" s="32"/>
      <c r="M5" s="32"/>
    </row>
    <row r="6" spans="2:17" ht="14.7" thickBot="1" x14ac:dyDescent="0.6">
      <c r="B6" s="33" t="s">
        <v>0</v>
      </c>
      <c r="C6" s="20" t="s">
        <v>1</v>
      </c>
      <c r="D6" s="23" t="s">
        <v>49</v>
      </c>
      <c r="E6" s="38"/>
    </row>
    <row r="7" spans="2:17" ht="14.7" thickBot="1" x14ac:dyDescent="0.6">
      <c r="B7" s="20">
        <v>1991</v>
      </c>
      <c r="C7" s="20">
        <v>219</v>
      </c>
      <c r="D7" s="24"/>
      <c r="E7" s="38"/>
      <c r="F7" s="34" t="s">
        <v>33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2:17" ht="14.7" thickBot="1" x14ac:dyDescent="0.6">
      <c r="B8" s="20">
        <v>1992</v>
      </c>
      <c r="C8" s="20">
        <v>255</v>
      </c>
      <c r="D8" s="24">
        <f>255/219</f>
        <v>1.1643835616438356</v>
      </c>
      <c r="E8" s="38"/>
      <c r="F8" s="34" t="s">
        <v>110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14.7" thickBot="1" x14ac:dyDescent="0.6">
      <c r="B9" s="20">
        <v>1993</v>
      </c>
      <c r="C9" s="20">
        <v>241</v>
      </c>
      <c r="D9" s="24">
        <f>C9/C8</f>
        <v>0.94509803921568625</v>
      </c>
      <c r="E9" s="38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2:17" ht="14.7" thickBot="1" x14ac:dyDescent="0.6">
      <c r="B10" s="20">
        <v>1994</v>
      </c>
      <c r="C10" s="20">
        <v>215</v>
      </c>
      <c r="D10" s="24">
        <f t="shared" ref="D10:D30" si="0">C10/C9</f>
        <v>0.89211618257261416</v>
      </c>
      <c r="E10" s="38"/>
      <c r="F10" s="34" t="s">
        <v>111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2:17" ht="14.7" thickBot="1" x14ac:dyDescent="0.6">
      <c r="B11" s="20">
        <v>1995</v>
      </c>
      <c r="C11" s="20">
        <v>175</v>
      </c>
      <c r="D11" s="24">
        <f t="shared" si="0"/>
        <v>0.81395348837209303</v>
      </c>
      <c r="E11" s="3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2:17" ht="14.7" thickBot="1" x14ac:dyDescent="0.6">
      <c r="B12" s="20">
        <v>1996</v>
      </c>
      <c r="C12" s="20">
        <v>223</v>
      </c>
      <c r="D12" s="24">
        <f t="shared" si="0"/>
        <v>1.2742857142857142</v>
      </c>
      <c r="E12" s="38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2:17" ht="14.7" thickBot="1" x14ac:dyDescent="0.6">
      <c r="B13" s="20">
        <v>1997</v>
      </c>
      <c r="C13" s="20">
        <v>266</v>
      </c>
      <c r="D13" s="24">
        <f t="shared" si="0"/>
        <v>1.1928251121076232</v>
      </c>
      <c r="E13" s="3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2:17" ht="14.7" thickBot="1" x14ac:dyDescent="0.6">
      <c r="B14" s="20">
        <v>1998</v>
      </c>
      <c r="C14" s="20">
        <v>339</v>
      </c>
      <c r="D14" s="24">
        <f t="shared" si="0"/>
        <v>1.2744360902255638</v>
      </c>
      <c r="E14" s="38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2:17" ht="14.7" thickBot="1" x14ac:dyDescent="0.6">
      <c r="B15" s="20">
        <v>1999</v>
      </c>
      <c r="C15" s="20">
        <v>343</v>
      </c>
      <c r="D15" s="24">
        <f t="shared" si="0"/>
        <v>1.0117994100294985</v>
      </c>
      <c r="E15" s="38"/>
    </row>
    <row r="16" spans="2:17" ht="14.7" thickBot="1" x14ac:dyDescent="0.6">
      <c r="B16" s="20">
        <v>2000</v>
      </c>
      <c r="C16" s="20">
        <v>354</v>
      </c>
      <c r="D16" s="24">
        <f t="shared" si="0"/>
        <v>1.032069970845481</v>
      </c>
      <c r="E16" s="38"/>
    </row>
    <row r="17" spans="2:5" ht="14.7" thickBot="1" x14ac:dyDescent="0.6">
      <c r="B17" s="20">
        <v>2001</v>
      </c>
      <c r="C17" s="20">
        <v>361</v>
      </c>
      <c r="D17" s="24">
        <f t="shared" si="0"/>
        <v>1.0197740112994351</v>
      </c>
      <c r="E17" s="38"/>
    </row>
    <row r="18" spans="2:5" ht="14.7" thickBot="1" x14ac:dyDescent="0.6">
      <c r="B18" s="20">
        <v>2002</v>
      </c>
      <c r="C18" s="20">
        <v>416</v>
      </c>
      <c r="D18" s="24">
        <f t="shared" si="0"/>
        <v>1.1523545706371192</v>
      </c>
      <c r="E18" s="38"/>
    </row>
    <row r="19" spans="2:5" ht="14.7" thickBot="1" x14ac:dyDescent="0.6">
      <c r="B19" s="20">
        <v>2003</v>
      </c>
      <c r="C19" s="20">
        <v>416</v>
      </c>
      <c r="D19" s="24">
        <f t="shared" si="0"/>
        <v>1</v>
      </c>
      <c r="E19" s="38"/>
    </row>
    <row r="20" spans="2:5" ht="14.7" thickBot="1" x14ac:dyDescent="0.6">
      <c r="B20" s="20">
        <v>2004</v>
      </c>
      <c r="C20" s="20">
        <v>431</v>
      </c>
      <c r="D20" s="24">
        <f t="shared" si="0"/>
        <v>1.0360576923076923</v>
      </c>
      <c r="E20" s="38"/>
    </row>
    <row r="21" spans="2:5" ht="14.7" thickBot="1" x14ac:dyDescent="0.6">
      <c r="B21" s="20">
        <v>2005</v>
      </c>
      <c r="C21" s="20">
        <v>361</v>
      </c>
      <c r="D21" s="24">
        <f t="shared" si="0"/>
        <v>0.83758700696055688</v>
      </c>
      <c r="E21" s="38"/>
    </row>
    <row r="22" spans="2:5" ht="14.7" thickBot="1" x14ac:dyDescent="0.6">
      <c r="B22" s="20">
        <v>2006</v>
      </c>
      <c r="C22" s="20">
        <v>405</v>
      </c>
      <c r="D22" s="24">
        <f t="shared" si="0"/>
        <v>1.1218836565096952</v>
      </c>
      <c r="E22" s="38"/>
    </row>
    <row r="23" spans="2:5" ht="14.7" thickBot="1" x14ac:dyDescent="0.6">
      <c r="B23" s="20">
        <v>2007</v>
      </c>
      <c r="C23" s="20">
        <v>571</v>
      </c>
      <c r="D23" s="24">
        <f t="shared" si="0"/>
        <v>1.4098765432098765</v>
      </c>
      <c r="E23" s="38"/>
    </row>
    <row r="24" spans="2:5" ht="14.7" thickBot="1" x14ac:dyDescent="0.6">
      <c r="B24" s="20">
        <v>2008</v>
      </c>
      <c r="C24" s="46">
        <v>596</v>
      </c>
      <c r="D24" s="24">
        <f t="shared" si="0"/>
        <v>1.0437828371278459</v>
      </c>
      <c r="E24" s="38"/>
    </row>
    <row r="25" spans="2:5" ht="14.7" thickBot="1" x14ac:dyDescent="0.6">
      <c r="B25" s="20">
        <v>2009</v>
      </c>
      <c r="C25" s="46">
        <v>582</v>
      </c>
      <c r="D25" s="24">
        <f t="shared" si="0"/>
        <v>0.97651006711409394</v>
      </c>
      <c r="E25" s="38"/>
    </row>
    <row r="26" spans="2:5" ht="14.7" thickBot="1" x14ac:dyDescent="0.6">
      <c r="B26" s="20">
        <v>2010</v>
      </c>
      <c r="C26" s="46">
        <v>602</v>
      </c>
      <c r="D26" s="24">
        <f t="shared" si="0"/>
        <v>1.034364261168385</v>
      </c>
      <c r="E26" s="38"/>
    </row>
    <row r="27" spans="2:5" ht="14.7" thickBot="1" x14ac:dyDescent="0.6">
      <c r="B27" s="20">
        <v>2011</v>
      </c>
      <c r="C27" s="46">
        <v>593</v>
      </c>
      <c r="D27" s="24">
        <f t="shared" si="0"/>
        <v>0.98504983388704315</v>
      </c>
      <c r="E27" s="38"/>
    </row>
    <row r="28" spans="2:5" ht="14.7" thickBot="1" x14ac:dyDescent="0.6">
      <c r="B28" s="20">
        <v>2012</v>
      </c>
      <c r="C28" s="46">
        <v>610</v>
      </c>
      <c r="D28" s="24">
        <f t="shared" si="0"/>
        <v>1.0286677908937605</v>
      </c>
      <c r="E28" s="38"/>
    </row>
    <row r="29" spans="2:5" ht="14.7" thickBot="1" x14ac:dyDescent="0.6">
      <c r="B29" s="20">
        <v>2013</v>
      </c>
      <c r="C29" s="83">
        <v>741</v>
      </c>
      <c r="D29" s="24">
        <f t="shared" si="0"/>
        <v>1.2147540983606557</v>
      </c>
      <c r="E29" s="38"/>
    </row>
    <row r="30" spans="2:5" ht="14.7" thickBot="1" x14ac:dyDescent="0.6">
      <c r="B30" s="81">
        <v>2014</v>
      </c>
      <c r="C30" s="46">
        <v>757</v>
      </c>
      <c r="D30" s="82">
        <f t="shared" si="0"/>
        <v>1.0215924426450742</v>
      </c>
      <c r="E30" s="38"/>
    </row>
    <row r="31" spans="2:5" x14ac:dyDescent="0.55000000000000004">
      <c r="E31" s="38"/>
    </row>
    <row r="32" spans="2:5" x14ac:dyDescent="0.55000000000000004">
      <c r="B32" t="s">
        <v>48</v>
      </c>
    </row>
    <row r="33" spans="2:2" x14ac:dyDescent="0.55000000000000004">
      <c r="B33" t="s">
        <v>56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37"/>
  <sheetViews>
    <sheetView topLeftCell="A13" workbookViewId="0">
      <selection activeCell="A26" sqref="A26:F31"/>
    </sheetView>
  </sheetViews>
  <sheetFormatPr defaultRowHeight="14.4" x14ac:dyDescent="0.55000000000000004"/>
  <cols>
    <col min="1" max="1" width="12.62890625" bestFit="1" customWidth="1"/>
    <col min="2" max="2" width="17.89453125" bestFit="1" customWidth="1"/>
    <col min="3" max="3" width="20.3671875" bestFit="1" customWidth="1"/>
    <col min="4" max="4" width="18.62890625" bestFit="1" customWidth="1"/>
    <col min="5" max="5" width="17" bestFit="1" customWidth="1"/>
    <col min="6" max="6" width="29.3671875" style="25" bestFit="1" customWidth="1"/>
    <col min="12" max="12" width="10.89453125" bestFit="1" customWidth="1"/>
    <col min="14" max="14" width="9.1015625" customWidth="1"/>
  </cols>
  <sheetData>
    <row r="2" spans="1:22" x14ac:dyDescent="0.55000000000000004">
      <c r="C2" s="3" t="s">
        <v>113</v>
      </c>
    </row>
    <row r="3" spans="1:22" x14ac:dyDescent="0.55000000000000004">
      <c r="C3" s="3"/>
    </row>
    <row r="4" spans="1:22" ht="20.399999999999999" x14ac:dyDescent="0.75">
      <c r="C4" s="79" t="s">
        <v>44</v>
      </c>
    </row>
    <row r="6" spans="1:22" x14ac:dyDescent="0.55000000000000004">
      <c r="C6" s="86" t="s">
        <v>51</v>
      </c>
      <c r="D6" s="87"/>
      <c r="E6" s="88"/>
    </row>
    <row r="7" spans="1:22" ht="14.7" thickBot="1" x14ac:dyDescent="0.6">
      <c r="C7" s="48" t="s">
        <v>2</v>
      </c>
      <c r="D7" s="5" t="s">
        <v>3</v>
      </c>
      <c r="E7" s="5" t="s">
        <v>4</v>
      </c>
      <c r="F7" s="6" t="s">
        <v>52</v>
      </c>
      <c r="H7" s="35" t="s">
        <v>33</v>
      </c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22" ht="14.7" thickBot="1" x14ac:dyDescent="0.6">
      <c r="A8" s="3">
        <v>2007</v>
      </c>
      <c r="B8" s="4" t="s">
        <v>7</v>
      </c>
      <c r="C8" s="49">
        <v>240</v>
      </c>
      <c r="D8" s="2">
        <v>153</v>
      </c>
      <c r="E8" s="2">
        <v>178</v>
      </c>
      <c r="F8" s="47">
        <f>E8+D8+C8</f>
        <v>571</v>
      </c>
      <c r="H8" s="34" t="s">
        <v>105</v>
      </c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2" x14ac:dyDescent="0.55000000000000004">
      <c r="A9" s="3"/>
      <c r="B9" s="4" t="s">
        <v>5</v>
      </c>
      <c r="C9" s="49">
        <v>199</v>
      </c>
      <c r="D9" s="2">
        <v>118</v>
      </c>
      <c r="E9" s="2">
        <v>158</v>
      </c>
      <c r="H9" s="34" t="s">
        <v>104</v>
      </c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22" ht="14.7" thickBot="1" x14ac:dyDescent="0.6">
      <c r="A10" s="3"/>
      <c r="B10" s="4" t="s">
        <v>6</v>
      </c>
      <c r="C10" s="49">
        <v>282</v>
      </c>
      <c r="D10" s="2">
        <v>188</v>
      </c>
      <c r="E10" s="2">
        <v>197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22" ht="14.7" thickBot="1" x14ac:dyDescent="0.6">
      <c r="A11" s="3">
        <v>2008</v>
      </c>
      <c r="B11" s="4" t="s">
        <v>7</v>
      </c>
      <c r="C11" s="49">
        <v>252</v>
      </c>
      <c r="D11" s="2">
        <v>159</v>
      </c>
      <c r="E11" s="2">
        <v>185</v>
      </c>
      <c r="F11" s="47">
        <f>E11+D11+C11</f>
        <v>596</v>
      </c>
      <c r="H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22" x14ac:dyDescent="0.55000000000000004">
      <c r="A12" s="3"/>
      <c r="B12" s="4" t="s">
        <v>5</v>
      </c>
      <c r="C12" s="49">
        <v>208</v>
      </c>
      <c r="D12" s="2">
        <v>123</v>
      </c>
      <c r="E12" s="2">
        <v>165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4.7" thickBot="1" x14ac:dyDescent="0.6">
      <c r="A13" s="3"/>
      <c r="B13" s="4" t="s">
        <v>6</v>
      </c>
      <c r="C13" s="49">
        <v>294</v>
      </c>
      <c r="D13" s="2">
        <v>196</v>
      </c>
      <c r="E13" s="2">
        <v>206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4.7" thickBot="1" x14ac:dyDescent="0.6">
      <c r="A14" s="3">
        <v>2009</v>
      </c>
      <c r="B14" s="4" t="s">
        <v>7</v>
      </c>
      <c r="C14" s="49">
        <v>245</v>
      </c>
      <c r="D14" s="2">
        <v>156</v>
      </c>
      <c r="E14" s="2">
        <v>181</v>
      </c>
      <c r="F14" s="47">
        <f>E14+D14+C14</f>
        <v>582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x14ac:dyDescent="0.55000000000000004">
      <c r="A15" s="3"/>
      <c r="B15" s="4" t="s">
        <v>5</v>
      </c>
      <c r="C15" s="49">
        <v>203</v>
      </c>
      <c r="D15" s="2">
        <v>120</v>
      </c>
      <c r="E15" s="2">
        <v>162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4.7" thickBot="1" x14ac:dyDescent="0.6">
      <c r="A16" s="3"/>
      <c r="B16" s="4" t="s">
        <v>6</v>
      </c>
      <c r="C16" s="49">
        <v>287</v>
      </c>
      <c r="D16" s="2">
        <v>191</v>
      </c>
      <c r="E16" s="2">
        <v>201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8" ht="14.7" thickBot="1" x14ac:dyDescent="0.6">
      <c r="A17" s="3">
        <v>2010</v>
      </c>
      <c r="B17" s="4" t="s">
        <v>7</v>
      </c>
      <c r="C17" s="49">
        <v>253</v>
      </c>
      <c r="D17" s="2">
        <v>161</v>
      </c>
      <c r="E17" s="2">
        <v>188</v>
      </c>
      <c r="F17" s="47">
        <f>E17+D17+C17</f>
        <v>602</v>
      </c>
    </row>
    <row r="18" spans="1:8" x14ac:dyDescent="0.55000000000000004">
      <c r="A18" s="3"/>
      <c r="B18" s="4" t="s">
        <v>5</v>
      </c>
      <c r="C18" s="49">
        <v>210</v>
      </c>
      <c r="D18" s="2">
        <v>124</v>
      </c>
      <c r="E18" s="2">
        <v>167</v>
      </c>
    </row>
    <row r="19" spans="1:8" ht="14.7" thickBot="1" x14ac:dyDescent="0.6">
      <c r="A19" s="3"/>
      <c r="B19" s="4" t="s">
        <v>6</v>
      </c>
      <c r="C19" s="49">
        <v>297</v>
      </c>
      <c r="D19" s="2">
        <v>198</v>
      </c>
      <c r="E19" s="2">
        <v>209</v>
      </c>
    </row>
    <row r="20" spans="1:8" ht="14.7" thickBot="1" x14ac:dyDescent="0.6">
      <c r="A20" s="3">
        <v>2011</v>
      </c>
      <c r="B20" s="4" t="s">
        <v>7</v>
      </c>
      <c r="C20" s="49">
        <v>248</v>
      </c>
      <c r="D20" s="2">
        <v>157</v>
      </c>
      <c r="E20" s="2">
        <v>188</v>
      </c>
      <c r="F20" s="47">
        <f>E20+D20+C20</f>
        <v>593</v>
      </c>
      <c r="H20" s="25"/>
    </row>
    <row r="21" spans="1:8" x14ac:dyDescent="0.55000000000000004">
      <c r="A21" s="3"/>
      <c r="B21" s="4" t="s">
        <v>5</v>
      </c>
      <c r="C21" s="49">
        <v>205</v>
      </c>
      <c r="D21" s="2">
        <v>121</v>
      </c>
      <c r="E21" s="2">
        <v>166</v>
      </c>
    </row>
    <row r="22" spans="1:8" ht="14.7" thickBot="1" x14ac:dyDescent="0.6">
      <c r="A22" s="3"/>
      <c r="B22" s="4" t="s">
        <v>6</v>
      </c>
      <c r="C22" s="49">
        <v>290</v>
      </c>
      <c r="D22" s="2">
        <v>194</v>
      </c>
      <c r="E22" s="2">
        <v>209</v>
      </c>
    </row>
    <row r="23" spans="1:8" ht="14.7" thickBot="1" x14ac:dyDescent="0.6">
      <c r="A23" s="3">
        <v>2012</v>
      </c>
      <c r="B23" s="4" t="s">
        <v>7</v>
      </c>
      <c r="C23" s="49">
        <v>257</v>
      </c>
      <c r="D23" s="2">
        <v>163</v>
      </c>
      <c r="E23" s="2">
        <v>190</v>
      </c>
      <c r="F23" s="47">
        <f>E23+D23+C23</f>
        <v>610</v>
      </c>
    </row>
    <row r="24" spans="1:8" x14ac:dyDescent="0.55000000000000004">
      <c r="B24" s="4" t="s">
        <v>5</v>
      </c>
      <c r="C24" s="49">
        <v>213</v>
      </c>
      <c r="D24" s="2">
        <v>126</v>
      </c>
      <c r="E24" s="2">
        <v>169</v>
      </c>
    </row>
    <row r="25" spans="1:8" ht="14.7" thickBot="1" x14ac:dyDescent="0.6">
      <c r="B25" s="4" t="s">
        <v>6</v>
      </c>
      <c r="C25" s="49">
        <v>301</v>
      </c>
      <c r="D25" s="2">
        <v>201</v>
      </c>
      <c r="E25" s="2">
        <v>211</v>
      </c>
    </row>
    <row r="26" spans="1:8" ht="14.7" thickBot="1" x14ac:dyDescent="0.6">
      <c r="A26" s="3">
        <v>2013</v>
      </c>
      <c r="B26" s="4" t="s">
        <v>7</v>
      </c>
      <c r="C26" s="49">
        <v>258</v>
      </c>
      <c r="D26" s="2">
        <v>258</v>
      </c>
      <c r="E26" s="2">
        <v>225</v>
      </c>
      <c r="F26" s="47">
        <f>E26+D26+C26</f>
        <v>741</v>
      </c>
    </row>
    <row r="27" spans="1:8" x14ac:dyDescent="0.55000000000000004">
      <c r="A27" s="3"/>
      <c r="B27" s="4" t="s">
        <v>5</v>
      </c>
      <c r="C27" s="49">
        <v>206</v>
      </c>
      <c r="D27" s="2">
        <v>201</v>
      </c>
      <c r="E27" s="2">
        <v>203</v>
      </c>
    </row>
    <row r="28" spans="1:8" ht="14.7" thickBot="1" x14ac:dyDescent="0.6">
      <c r="A28" s="3"/>
      <c r="B28" s="4" t="s">
        <v>6</v>
      </c>
      <c r="C28" s="49">
        <v>311</v>
      </c>
      <c r="D28" s="2">
        <v>315</v>
      </c>
      <c r="E28" s="2">
        <v>247</v>
      </c>
    </row>
    <row r="29" spans="1:8" ht="14.7" thickBot="1" x14ac:dyDescent="0.6">
      <c r="A29" s="3">
        <v>2012</v>
      </c>
      <c r="B29" s="4" t="s">
        <v>7</v>
      </c>
      <c r="C29" s="49">
        <v>263</v>
      </c>
      <c r="D29" s="2">
        <v>263</v>
      </c>
      <c r="E29" s="2">
        <v>230</v>
      </c>
      <c r="F29" s="47">
        <f>E29+D29+C29</f>
        <v>756</v>
      </c>
    </row>
    <row r="30" spans="1:8" x14ac:dyDescent="0.55000000000000004">
      <c r="B30" s="4" t="s">
        <v>5</v>
      </c>
      <c r="C30" s="49">
        <v>210</v>
      </c>
      <c r="D30" s="2">
        <v>205</v>
      </c>
      <c r="E30" s="2">
        <v>208</v>
      </c>
    </row>
    <row r="31" spans="1:8" x14ac:dyDescent="0.55000000000000004">
      <c r="B31" s="4" t="s">
        <v>6</v>
      </c>
      <c r="C31" s="49">
        <v>317</v>
      </c>
      <c r="D31" s="2">
        <v>317</v>
      </c>
      <c r="E31" s="2">
        <v>253</v>
      </c>
    </row>
    <row r="32" spans="1:8" x14ac:dyDescent="0.55000000000000004">
      <c r="B32" s="84"/>
    </row>
    <row r="33" spans="2:4" x14ac:dyDescent="0.55000000000000004">
      <c r="B33" s="84"/>
      <c r="C33" s="25" t="s">
        <v>89</v>
      </c>
      <c r="D33" s="25"/>
    </row>
    <row r="34" spans="2:4" x14ac:dyDescent="0.55000000000000004">
      <c r="B34" s="85"/>
      <c r="C34" s="25" t="s">
        <v>53</v>
      </c>
      <c r="D34" s="25"/>
    </row>
    <row r="35" spans="2:4" x14ac:dyDescent="0.55000000000000004">
      <c r="B35" s="25"/>
      <c r="C35" s="25" t="s">
        <v>98</v>
      </c>
      <c r="D35" s="25"/>
    </row>
    <row r="36" spans="2:4" x14ac:dyDescent="0.55000000000000004">
      <c r="B36" s="25"/>
      <c r="C36" s="25" t="s">
        <v>54</v>
      </c>
      <c r="D36" s="25"/>
    </row>
    <row r="37" spans="2:4" x14ac:dyDescent="0.55000000000000004">
      <c r="B37" s="25"/>
      <c r="C37" s="25" t="s">
        <v>90</v>
      </c>
      <c r="D37" s="25"/>
    </row>
  </sheetData>
  <mergeCells count="1">
    <mergeCell ref="C6:E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50"/>
  <sheetViews>
    <sheetView tabSelected="1" topLeftCell="A28" workbookViewId="0">
      <selection activeCell="C49" sqref="C49"/>
    </sheetView>
  </sheetViews>
  <sheetFormatPr defaultRowHeight="14.4" x14ac:dyDescent="0.55000000000000004"/>
  <cols>
    <col min="3" max="3" width="40.26171875" bestFit="1" customWidth="1"/>
    <col min="7" max="7" width="40.3671875" style="25" bestFit="1" customWidth="1"/>
    <col min="8" max="8" width="10.3671875" customWidth="1"/>
  </cols>
  <sheetData>
    <row r="2" spans="2:25" x14ac:dyDescent="0.55000000000000004">
      <c r="B2" s="3" t="s">
        <v>114</v>
      </c>
      <c r="C2" s="3"/>
      <c r="D2" s="3"/>
      <c r="E2" s="3"/>
      <c r="F2" s="3"/>
      <c r="G2" s="50"/>
      <c r="H2" s="3"/>
      <c r="I2" s="3"/>
      <c r="J2" s="3"/>
      <c r="K2" s="3"/>
      <c r="L2" s="3"/>
      <c r="M2" s="3"/>
      <c r="N2" s="3"/>
    </row>
    <row r="3" spans="2:25" ht="15.6" x14ac:dyDescent="0.6">
      <c r="I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2:25" ht="20.399999999999999" x14ac:dyDescent="0.75">
      <c r="B4" s="79" t="s">
        <v>34</v>
      </c>
    </row>
    <row r="5" spans="2:25" x14ac:dyDescent="0.55000000000000004">
      <c r="G5" s="51" t="s">
        <v>57</v>
      </c>
      <c r="H5" s="10"/>
    </row>
    <row r="6" spans="2:25" x14ac:dyDescent="0.55000000000000004">
      <c r="B6" s="8" t="s">
        <v>0</v>
      </c>
      <c r="C6" s="8" t="s">
        <v>47</v>
      </c>
      <c r="D6" s="8" t="s">
        <v>8</v>
      </c>
      <c r="E6" s="8" t="s">
        <v>9</v>
      </c>
      <c r="F6" s="8" t="s">
        <v>10</v>
      </c>
      <c r="G6" s="45" t="s">
        <v>96</v>
      </c>
      <c r="H6" s="1"/>
    </row>
    <row r="7" spans="2:25" x14ac:dyDescent="0.55000000000000004">
      <c r="B7" s="9">
        <v>1983</v>
      </c>
      <c r="C7" s="9">
        <v>13</v>
      </c>
      <c r="D7" s="9">
        <v>10</v>
      </c>
      <c r="E7" s="9">
        <v>8</v>
      </c>
      <c r="F7" s="9">
        <v>2</v>
      </c>
      <c r="G7" s="45">
        <v>19</v>
      </c>
      <c r="H7" s="1"/>
      <c r="I7" s="34" t="s">
        <v>33</v>
      </c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2:25" ht="17.100000000000001" x14ac:dyDescent="0.8">
      <c r="B8" s="9">
        <v>1984</v>
      </c>
      <c r="C8" s="9">
        <v>17</v>
      </c>
      <c r="D8" s="9">
        <v>17</v>
      </c>
      <c r="E8" s="9">
        <v>7</v>
      </c>
      <c r="F8" s="9">
        <v>3</v>
      </c>
      <c r="G8" s="45">
        <v>22</v>
      </c>
      <c r="H8" s="1"/>
      <c r="I8" s="34"/>
      <c r="J8" s="41"/>
      <c r="K8" s="34"/>
      <c r="L8" s="34"/>
      <c r="M8" s="34"/>
      <c r="N8" s="34"/>
      <c r="O8" s="34"/>
      <c r="P8" s="34"/>
      <c r="Q8" s="34"/>
      <c r="R8" s="34"/>
      <c r="S8" s="34"/>
    </row>
    <row r="9" spans="2:25" x14ac:dyDescent="0.55000000000000004">
      <c r="B9" s="9">
        <v>1985</v>
      </c>
      <c r="C9" s="9">
        <v>9</v>
      </c>
      <c r="D9" s="9">
        <v>8</v>
      </c>
      <c r="E9" s="9">
        <v>5</v>
      </c>
      <c r="F9" s="9">
        <v>0</v>
      </c>
      <c r="G9" s="45">
        <v>18</v>
      </c>
      <c r="H9" s="1"/>
      <c r="I9" s="34" t="s">
        <v>120</v>
      </c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2:25" x14ac:dyDescent="0.55000000000000004">
      <c r="B10" s="9">
        <v>1986</v>
      </c>
      <c r="C10" s="9">
        <v>25</v>
      </c>
      <c r="D10" s="9">
        <v>24</v>
      </c>
      <c r="E10" s="9">
        <v>7</v>
      </c>
      <c r="F10" s="9">
        <v>5</v>
      </c>
      <c r="G10" s="45">
        <v>28</v>
      </c>
      <c r="H10" s="1"/>
      <c r="T10" s="25"/>
    </row>
    <row r="11" spans="2:25" x14ac:dyDescent="0.55000000000000004">
      <c r="B11" s="9">
        <v>1987</v>
      </c>
      <c r="C11" s="9">
        <v>13</v>
      </c>
      <c r="D11" s="9">
        <v>12</v>
      </c>
      <c r="E11" s="9">
        <v>7</v>
      </c>
      <c r="F11" s="9">
        <v>3</v>
      </c>
      <c r="G11" s="45">
        <v>17</v>
      </c>
      <c r="H11" s="1"/>
      <c r="T11" s="25"/>
    </row>
    <row r="12" spans="2:25" x14ac:dyDescent="0.55000000000000004">
      <c r="B12" s="9">
        <v>1988</v>
      </c>
      <c r="C12" s="9">
        <v>19</v>
      </c>
      <c r="D12" s="9">
        <v>17</v>
      </c>
      <c r="E12" s="9">
        <v>7</v>
      </c>
      <c r="F12" s="9">
        <v>4</v>
      </c>
      <c r="G12" s="45">
        <v>21</v>
      </c>
      <c r="H12" s="1"/>
    </row>
    <row r="13" spans="2:25" x14ac:dyDescent="0.55000000000000004">
      <c r="B13" s="9">
        <v>1989</v>
      </c>
      <c r="C13" s="9">
        <v>16</v>
      </c>
      <c r="D13" s="9">
        <v>14</v>
      </c>
      <c r="E13" s="9">
        <v>7</v>
      </c>
      <c r="F13" s="9">
        <v>5</v>
      </c>
      <c r="G13" s="45">
        <v>18</v>
      </c>
      <c r="H13" s="1"/>
    </row>
    <row r="14" spans="2:25" x14ac:dyDescent="0.55000000000000004">
      <c r="B14" s="9">
        <v>1990</v>
      </c>
      <c r="C14" s="9">
        <v>25</v>
      </c>
      <c r="D14" s="9">
        <v>22</v>
      </c>
      <c r="E14" s="9">
        <v>7</v>
      </c>
      <c r="F14" s="9">
        <v>6</v>
      </c>
      <c r="G14" s="45">
        <v>25</v>
      </c>
      <c r="H14" s="1"/>
    </row>
    <row r="15" spans="2:25" x14ac:dyDescent="0.55000000000000004">
      <c r="B15" s="9">
        <v>1991</v>
      </c>
      <c r="C15" s="9">
        <v>24</v>
      </c>
      <c r="D15" s="9">
        <v>24</v>
      </c>
      <c r="E15" s="9">
        <v>11</v>
      </c>
      <c r="F15" s="9">
        <v>3</v>
      </c>
      <c r="G15" s="45">
        <v>38</v>
      </c>
      <c r="H15" s="1"/>
      <c r="I15" s="25"/>
    </row>
    <row r="16" spans="2:25" x14ac:dyDescent="0.55000000000000004">
      <c r="B16" s="9">
        <v>1992</v>
      </c>
      <c r="C16" s="9">
        <v>25</v>
      </c>
      <c r="D16" s="9">
        <v>23</v>
      </c>
      <c r="E16" s="9">
        <v>15</v>
      </c>
      <c r="F16" s="9">
        <v>5</v>
      </c>
      <c r="G16" s="45">
        <v>41</v>
      </c>
      <c r="H16" s="1"/>
    </row>
    <row r="17" spans="2:8" x14ac:dyDescent="0.55000000000000004">
      <c r="B17" s="9">
        <v>1993</v>
      </c>
      <c r="C17" s="9">
        <v>20</v>
      </c>
      <c r="D17" s="9">
        <v>18</v>
      </c>
      <c r="E17" s="9">
        <v>8</v>
      </c>
      <c r="F17" s="9">
        <v>8</v>
      </c>
      <c r="G17" s="45">
        <v>21</v>
      </c>
      <c r="H17" s="1"/>
    </row>
    <row r="18" spans="2:8" x14ac:dyDescent="0.55000000000000004">
      <c r="B18" s="9">
        <v>1994</v>
      </c>
      <c r="C18" s="9">
        <v>20</v>
      </c>
      <c r="D18" s="9">
        <v>18</v>
      </c>
      <c r="E18" s="9">
        <v>9</v>
      </c>
      <c r="F18" s="9">
        <v>7</v>
      </c>
      <c r="G18" s="45">
        <v>23</v>
      </c>
      <c r="H18" s="1"/>
    </row>
    <row r="19" spans="2:8" x14ac:dyDescent="0.55000000000000004">
      <c r="B19" s="9">
        <v>1995</v>
      </c>
      <c r="C19" s="9">
        <v>17</v>
      </c>
      <c r="D19" s="9">
        <v>17</v>
      </c>
      <c r="E19" s="9">
        <v>13</v>
      </c>
      <c r="F19" s="9">
        <v>2</v>
      </c>
      <c r="G19" s="45">
        <v>43</v>
      </c>
      <c r="H19" s="1"/>
    </row>
    <row r="20" spans="2:8" x14ac:dyDescent="0.55000000000000004">
      <c r="B20" s="9">
        <v>1996</v>
      </c>
      <c r="C20" s="9">
        <v>33</v>
      </c>
      <c r="D20" s="9">
        <v>28</v>
      </c>
      <c r="E20" s="9">
        <v>15</v>
      </c>
      <c r="F20" s="9">
        <v>10</v>
      </c>
      <c r="G20" s="45">
        <v>38</v>
      </c>
      <c r="H20" s="1"/>
    </row>
    <row r="21" spans="2:8" x14ac:dyDescent="0.55000000000000004">
      <c r="B21" s="9">
        <v>1997</v>
      </c>
      <c r="C21" s="9">
        <v>31</v>
      </c>
      <c r="D21" s="9">
        <v>29</v>
      </c>
      <c r="E21" s="9">
        <v>13</v>
      </c>
      <c r="F21" s="9">
        <v>7</v>
      </c>
      <c r="G21" s="45">
        <v>39</v>
      </c>
      <c r="H21" s="1"/>
    </row>
    <row r="22" spans="2:8" x14ac:dyDescent="0.55000000000000004">
      <c r="B22" s="9">
        <v>1998</v>
      </c>
      <c r="C22" s="9">
        <v>35</v>
      </c>
      <c r="D22" s="9">
        <v>33</v>
      </c>
      <c r="E22" s="9">
        <v>11</v>
      </c>
      <c r="F22" s="9">
        <v>13</v>
      </c>
      <c r="G22" s="45">
        <v>37</v>
      </c>
      <c r="H22" s="1"/>
    </row>
    <row r="23" spans="2:8" x14ac:dyDescent="0.55000000000000004">
      <c r="B23" s="9">
        <v>1999</v>
      </c>
      <c r="C23" s="9">
        <v>33</v>
      </c>
      <c r="D23" s="9">
        <v>30</v>
      </c>
      <c r="E23" s="9">
        <v>9</v>
      </c>
      <c r="F23" s="9">
        <v>5</v>
      </c>
      <c r="G23" s="45">
        <v>36</v>
      </c>
      <c r="H23" s="1"/>
    </row>
    <row r="24" spans="2:8" x14ac:dyDescent="0.55000000000000004">
      <c r="B24" s="9">
        <v>2000</v>
      </c>
      <c r="C24" s="9">
        <v>37</v>
      </c>
      <c r="D24" s="9">
        <v>34</v>
      </c>
      <c r="E24" s="9">
        <v>18</v>
      </c>
      <c r="F24" s="9">
        <v>8</v>
      </c>
      <c r="G24" s="45">
        <v>51</v>
      </c>
      <c r="H24" s="1"/>
    </row>
    <row r="25" spans="2:8" x14ac:dyDescent="0.55000000000000004">
      <c r="B25" s="9">
        <v>2001</v>
      </c>
      <c r="C25" s="9">
        <v>42</v>
      </c>
      <c r="D25" s="9">
        <v>39</v>
      </c>
      <c r="E25" s="9">
        <v>16</v>
      </c>
      <c r="F25" s="9">
        <v>12</v>
      </c>
      <c r="G25" s="45">
        <v>48</v>
      </c>
      <c r="H25" s="1"/>
    </row>
    <row r="26" spans="2:8" x14ac:dyDescent="0.55000000000000004">
      <c r="B26" s="9">
        <v>2002</v>
      </c>
      <c r="C26" s="9">
        <v>52</v>
      </c>
      <c r="D26" s="9">
        <v>49</v>
      </c>
      <c r="E26" s="9">
        <v>17</v>
      </c>
      <c r="F26" s="9">
        <v>14</v>
      </c>
      <c r="G26" s="45">
        <v>58</v>
      </c>
      <c r="H26" s="1"/>
    </row>
    <row r="27" spans="2:8" x14ac:dyDescent="0.55000000000000004">
      <c r="B27" s="9">
        <v>2003</v>
      </c>
      <c r="C27" s="9">
        <v>38</v>
      </c>
      <c r="D27" s="9">
        <v>35</v>
      </c>
      <c r="E27" s="9">
        <v>19</v>
      </c>
      <c r="F27" s="9">
        <v>14</v>
      </c>
      <c r="G27" s="45">
        <v>46</v>
      </c>
      <c r="H27" s="1"/>
    </row>
    <row r="28" spans="2:8" x14ac:dyDescent="0.55000000000000004">
      <c r="B28" s="9">
        <v>2004</v>
      </c>
      <c r="C28" s="9">
        <v>49</v>
      </c>
      <c r="D28" s="9">
        <v>48</v>
      </c>
      <c r="E28" s="9">
        <v>15</v>
      </c>
      <c r="F28" s="9">
        <v>10</v>
      </c>
      <c r="G28" s="45">
        <v>58</v>
      </c>
      <c r="H28" s="1"/>
    </row>
    <row r="29" spans="2:8" x14ac:dyDescent="0.55000000000000004">
      <c r="B29" s="9">
        <v>2005</v>
      </c>
      <c r="C29" s="9">
        <v>31</v>
      </c>
      <c r="D29" s="9">
        <v>29</v>
      </c>
      <c r="E29" s="9">
        <v>6</v>
      </c>
      <c r="F29" s="9">
        <v>8</v>
      </c>
      <c r="G29" s="45">
        <v>31</v>
      </c>
      <c r="H29" s="1"/>
    </row>
    <row r="30" spans="2:8" x14ac:dyDescent="0.55000000000000004">
      <c r="B30" s="9">
        <v>2006</v>
      </c>
      <c r="C30" s="9">
        <v>47</v>
      </c>
      <c r="D30" s="9">
        <v>43</v>
      </c>
      <c r="E30" s="9">
        <v>8</v>
      </c>
      <c r="F30" s="9">
        <v>16</v>
      </c>
      <c r="G30" s="45">
        <v>45</v>
      </c>
      <c r="H30" s="1"/>
    </row>
    <row r="31" spans="2:8" x14ac:dyDescent="0.55000000000000004">
      <c r="B31" s="9">
        <v>2007</v>
      </c>
      <c r="C31" s="9">
        <v>50</v>
      </c>
      <c r="D31" s="9">
        <v>48</v>
      </c>
      <c r="E31" s="9">
        <v>12</v>
      </c>
      <c r="F31" s="9">
        <v>12</v>
      </c>
      <c r="G31" s="45">
        <v>53</v>
      </c>
      <c r="H31" s="1"/>
    </row>
    <row r="32" spans="2:8" x14ac:dyDescent="0.55000000000000004">
      <c r="B32" s="9">
        <v>2008</v>
      </c>
      <c r="C32" s="9">
        <v>44</v>
      </c>
      <c r="D32" s="9">
        <v>43</v>
      </c>
      <c r="E32" s="9">
        <v>16</v>
      </c>
      <c r="F32" s="9">
        <v>8</v>
      </c>
      <c r="G32" s="45">
        <v>56</v>
      </c>
      <c r="H32" s="1"/>
    </row>
    <row r="33" spans="2:8" x14ac:dyDescent="0.55000000000000004">
      <c r="B33" s="9">
        <v>2009</v>
      </c>
      <c r="C33" s="9">
        <v>42</v>
      </c>
      <c r="D33" s="9">
        <v>39</v>
      </c>
      <c r="E33" s="9">
        <v>11</v>
      </c>
      <c r="F33" s="9">
        <v>11</v>
      </c>
      <c r="G33" s="45">
        <v>44</v>
      </c>
      <c r="H33" s="1"/>
    </row>
    <row r="34" spans="2:8" x14ac:dyDescent="0.55000000000000004">
      <c r="B34" s="9">
        <v>2010</v>
      </c>
      <c r="C34" s="9">
        <v>51</v>
      </c>
      <c r="D34" s="9">
        <v>51</v>
      </c>
      <c r="E34" s="9">
        <v>11</v>
      </c>
      <c r="F34" s="9">
        <v>9</v>
      </c>
      <c r="G34" s="45">
        <v>56</v>
      </c>
      <c r="H34" s="1"/>
    </row>
    <row r="35" spans="2:8" x14ac:dyDescent="0.55000000000000004">
      <c r="B35" s="9">
        <v>2011</v>
      </c>
      <c r="C35" s="9">
        <v>39</v>
      </c>
      <c r="D35" s="9">
        <v>39</v>
      </c>
      <c r="E35" s="9">
        <v>14</v>
      </c>
      <c r="F35" s="9">
        <v>10</v>
      </c>
      <c r="G35" s="45">
        <v>47</v>
      </c>
      <c r="H35" s="1"/>
    </row>
    <row r="36" spans="2:8" x14ac:dyDescent="0.55000000000000004">
      <c r="B36" s="9">
        <v>2012</v>
      </c>
      <c r="C36" s="9">
        <v>49</v>
      </c>
      <c r="D36" s="9">
        <v>44</v>
      </c>
      <c r="E36" s="9">
        <v>16</v>
      </c>
      <c r="F36" s="9">
        <v>7</v>
      </c>
      <c r="G36" s="45">
        <v>59</v>
      </c>
      <c r="H36" s="1"/>
    </row>
    <row r="37" spans="2:8" x14ac:dyDescent="0.55000000000000004">
      <c r="B37" s="9">
        <v>2013</v>
      </c>
      <c r="C37" s="9">
        <v>58</v>
      </c>
      <c r="D37" s="9">
        <v>53</v>
      </c>
      <c r="E37" s="9">
        <v>13</v>
      </c>
      <c r="F37" s="9">
        <v>11</v>
      </c>
      <c r="G37" s="45">
        <v>60</v>
      </c>
      <c r="H37" s="1"/>
    </row>
    <row r="38" spans="2:8" x14ac:dyDescent="0.55000000000000004">
      <c r="B38" s="9">
        <v>2014</v>
      </c>
      <c r="C38" s="9">
        <v>50</v>
      </c>
      <c r="D38" s="9">
        <v>46</v>
      </c>
      <c r="E38" s="9">
        <v>23</v>
      </c>
      <c r="F38" s="9">
        <v>13</v>
      </c>
      <c r="G38" s="45">
        <v>64</v>
      </c>
      <c r="H38" s="1"/>
    </row>
    <row r="39" spans="2:8" x14ac:dyDescent="0.55000000000000004">
      <c r="B39" s="1"/>
      <c r="C39" s="1"/>
      <c r="D39" s="1"/>
      <c r="E39" s="1"/>
      <c r="F39" s="1"/>
      <c r="G39" s="31"/>
      <c r="H39" s="1"/>
    </row>
    <row r="40" spans="2:8" x14ac:dyDescent="0.55000000000000004">
      <c r="B40" s="1"/>
      <c r="C40" s="1"/>
      <c r="D40" s="1"/>
      <c r="E40" s="1"/>
      <c r="F40" s="1"/>
      <c r="G40" s="31"/>
      <c r="H40" s="1"/>
    </row>
    <row r="41" spans="2:8" x14ac:dyDescent="0.55000000000000004">
      <c r="B41" t="s">
        <v>109</v>
      </c>
    </row>
    <row r="42" spans="2:8" x14ac:dyDescent="0.55000000000000004">
      <c r="B42" t="s">
        <v>55</v>
      </c>
    </row>
    <row r="43" spans="2:8" x14ac:dyDescent="0.55000000000000004">
      <c r="B43" t="s">
        <v>125</v>
      </c>
    </row>
    <row r="44" spans="2:8" x14ac:dyDescent="0.55000000000000004">
      <c r="B44" t="s">
        <v>123</v>
      </c>
    </row>
    <row r="45" spans="2:8" x14ac:dyDescent="0.55000000000000004">
      <c r="B45" t="s">
        <v>124</v>
      </c>
    </row>
    <row r="46" spans="2:8" x14ac:dyDescent="0.55000000000000004">
      <c r="B46" s="3" t="s">
        <v>97</v>
      </c>
    </row>
    <row r="48" spans="2:8" ht="18.3" x14ac:dyDescent="0.8">
      <c r="B48" s="42" t="s">
        <v>94</v>
      </c>
      <c r="C48" s="25"/>
      <c r="D48" s="25"/>
      <c r="E48" s="25"/>
      <c r="F48" s="25"/>
    </row>
    <row r="49" spans="2:6" ht="17.100000000000001" x14ac:dyDescent="0.8">
      <c r="B49" s="25"/>
      <c r="C49" s="42" t="s">
        <v>95</v>
      </c>
      <c r="D49" s="25"/>
      <c r="E49" s="25"/>
      <c r="F49" s="25"/>
    </row>
    <row r="50" spans="2:6" x14ac:dyDescent="0.55000000000000004">
      <c r="B50" s="25"/>
      <c r="C50" s="25"/>
      <c r="D50" s="25"/>
      <c r="E50" s="25"/>
      <c r="F50" s="2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J32"/>
  <sheetViews>
    <sheetView topLeftCell="Q5" workbookViewId="0">
      <selection activeCell="Y20" sqref="Y20"/>
    </sheetView>
  </sheetViews>
  <sheetFormatPr defaultRowHeight="14.4" x14ac:dyDescent="0.55000000000000004"/>
  <cols>
    <col min="2" max="2" width="24.62890625" customWidth="1"/>
    <col min="23" max="23" width="24" style="25" customWidth="1"/>
    <col min="25" max="25" width="22.26171875" customWidth="1"/>
    <col min="26" max="26" width="9.89453125" customWidth="1"/>
  </cols>
  <sheetData>
    <row r="1" spans="2:36" x14ac:dyDescent="0.55000000000000004">
      <c r="B1" s="3" t="s">
        <v>93</v>
      </c>
    </row>
    <row r="2" spans="2:36" x14ac:dyDescent="0.55000000000000004">
      <c r="B2" s="3" t="s">
        <v>115</v>
      </c>
    </row>
    <row r="3" spans="2:36" x14ac:dyDescent="0.55000000000000004">
      <c r="B3" s="3"/>
    </row>
    <row r="4" spans="2:36" ht="20.399999999999999" x14ac:dyDescent="0.75">
      <c r="B4" s="79" t="s">
        <v>82</v>
      </c>
    </row>
    <row r="5" spans="2:36" ht="15.6" x14ac:dyDescent="0.6">
      <c r="C5" s="32"/>
      <c r="D5" s="32"/>
      <c r="E5" s="32"/>
      <c r="F5" s="32"/>
      <c r="G5" s="39" t="s">
        <v>87</v>
      </c>
      <c r="H5" s="39"/>
      <c r="I5" s="39"/>
      <c r="J5" s="39"/>
      <c r="K5" s="39"/>
      <c r="L5" s="39"/>
      <c r="M5" s="39"/>
      <c r="N5" s="39"/>
      <c r="O5" s="34"/>
    </row>
    <row r="6" spans="2:36" x14ac:dyDescent="0.55000000000000004">
      <c r="W6" s="52" t="s">
        <v>88</v>
      </c>
    </row>
    <row r="7" spans="2:36" x14ac:dyDescent="0.55000000000000004">
      <c r="B7" s="4" t="s">
        <v>63</v>
      </c>
      <c r="C7" s="8">
        <v>1995</v>
      </c>
      <c r="D7" s="8">
        <v>1996</v>
      </c>
      <c r="E7" s="8">
        <v>1997</v>
      </c>
      <c r="F7" s="8">
        <v>1998</v>
      </c>
      <c r="G7" s="8">
        <v>1999</v>
      </c>
      <c r="H7" s="8">
        <v>2000</v>
      </c>
      <c r="I7" s="8">
        <v>2001</v>
      </c>
      <c r="J7" s="8">
        <v>2002</v>
      </c>
      <c r="K7" s="8">
        <v>2003</v>
      </c>
      <c r="L7" s="8">
        <v>2004</v>
      </c>
      <c r="M7" s="8">
        <v>2005</v>
      </c>
      <c r="N7" s="8">
        <v>2006</v>
      </c>
      <c r="O7" s="8">
        <v>2007</v>
      </c>
      <c r="P7" s="8">
        <v>2008</v>
      </c>
      <c r="Q7" s="8">
        <v>2009</v>
      </c>
      <c r="R7" s="8">
        <v>2010</v>
      </c>
      <c r="S7" s="8">
        <v>2011</v>
      </c>
      <c r="T7" s="37">
        <v>2012</v>
      </c>
      <c r="U7" s="8">
        <v>2013</v>
      </c>
      <c r="V7" s="8">
        <v>2014</v>
      </c>
      <c r="W7" s="53" t="s">
        <v>121</v>
      </c>
      <c r="Y7" s="34" t="s">
        <v>33</v>
      </c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2:36" x14ac:dyDescent="0.55000000000000004">
      <c r="B8" s="4" t="s">
        <v>64</v>
      </c>
      <c r="C8" s="9" t="s">
        <v>86</v>
      </c>
      <c r="D8" s="9"/>
      <c r="E8" s="9" t="s">
        <v>86</v>
      </c>
      <c r="F8" s="9"/>
      <c r="G8" s="9" t="s">
        <v>86</v>
      </c>
      <c r="H8" s="9" t="s">
        <v>86</v>
      </c>
      <c r="I8" s="9" t="s">
        <v>86</v>
      </c>
      <c r="J8" s="9" t="s">
        <v>86</v>
      </c>
      <c r="K8" s="9" t="s">
        <v>86</v>
      </c>
      <c r="L8" s="9" t="s">
        <v>86</v>
      </c>
      <c r="M8" s="9" t="s">
        <v>86</v>
      </c>
      <c r="N8" s="9" t="s">
        <v>86</v>
      </c>
      <c r="O8" s="9" t="s">
        <v>86</v>
      </c>
      <c r="P8" s="9" t="s">
        <v>86</v>
      </c>
      <c r="Q8" s="9" t="s">
        <v>86</v>
      </c>
      <c r="R8" s="9" t="s">
        <v>86</v>
      </c>
      <c r="S8" s="9" t="s">
        <v>86</v>
      </c>
      <c r="T8" s="12" t="s">
        <v>86</v>
      </c>
      <c r="U8" s="14" t="s">
        <v>86</v>
      </c>
      <c r="V8" s="14" t="s">
        <v>86</v>
      </c>
      <c r="W8" s="44">
        <v>6</v>
      </c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2:36" x14ac:dyDescent="0.55000000000000004">
      <c r="B9" s="4" t="s">
        <v>65</v>
      </c>
      <c r="C9" s="9" t="s">
        <v>86</v>
      </c>
      <c r="D9" s="9" t="s">
        <v>86</v>
      </c>
      <c r="E9" s="9" t="s">
        <v>86</v>
      </c>
      <c r="F9" s="9" t="s">
        <v>86</v>
      </c>
      <c r="G9" s="9" t="s">
        <v>86</v>
      </c>
      <c r="H9" s="9" t="s">
        <v>86</v>
      </c>
      <c r="I9" s="9" t="s">
        <v>86</v>
      </c>
      <c r="J9" s="9" t="s">
        <v>86</v>
      </c>
      <c r="K9" s="9" t="s">
        <v>86</v>
      </c>
      <c r="L9" s="9" t="s">
        <v>86</v>
      </c>
      <c r="M9" s="9" t="s">
        <v>86</v>
      </c>
      <c r="N9" s="9" t="s">
        <v>86</v>
      </c>
      <c r="O9" s="9" t="s">
        <v>86</v>
      </c>
      <c r="P9" s="9" t="s">
        <v>86</v>
      </c>
      <c r="Q9" s="9" t="s">
        <v>86</v>
      </c>
      <c r="R9" s="9" t="s">
        <v>86</v>
      </c>
      <c r="S9" s="9" t="s">
        <v>86</v>
      </c>
      <c r="T9" s="12" t="s">
        <v>86</v>
      </c>
      <c r="U9" s="14" t="s">
        <v>86</v>
      </c>
      <c r="V9" s="14" t="s">
        <v>86</v>
      </c>
      <c r="W9" s="45">
        <v>6</v>
      </c>
      <c r="Y9" s="34" t="s">
        <v>122</v>
      </c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2:36" x14ac:dyDescent="0.55000000000000004">
      <c r="B10" s="4" t="s">
        <v>66</v>
      </c>
      <c r="C10" s="9"/>
      <c r="D10" s="9"/>
      <c r="E10" s="9" t="s">
        <v>86</v>
      </c>
      <c r="F10" s="9"/>
      <c r="G10" s="9" t="s">
        <v>86</v>
      </c>
      <c r="H10" s="9" t="s">
        <v>86</v>
      </c>
      <c r="I10" s="9" t="s">
        <v>86</v>
      </c>
      <c r="J10" s="9" t="s">
        <v>86</v>
      </c>
      <c r="K10" s="9" t="s">
        <v>86</v>
      </c>
      <c r="L10" s="9"/>
      <c r="M10" s="9" t="s">
        <v>86</v>
      </c>
      <c r="N10" s="9" t="s">
        <v>86</v>
      </c>
      <c r="O10" s="9"/>
      <c r="P10" s="9" t="s">
        <v>86</v>
      </c>
      <c r="Q10" s="9" t="s">
        <v>86</v>
      </c>
      <c r="R10" s="9" t="s">
        <v>86</v>
      </c>
      <c r="S10" s="9" t="s">
        <v>86</v>
      </c>
      <c r="T10" s="12" t="s">
        <v>86</v>
      </c>
      <c r="U10" s="14" t="s">
        <v>86</v>
      </c>
      <c r="V10" s="14" t="s">
        <v>86</v>
      </c>
      <c r="W10" s="45">
        <v>6</v>
      </c>
      <c r="Y10" s="34" t="s">
        <v>106</v>
      </c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2:36" x14ac:dyDescent="0.55000000000000004">
      <c r="B11" s="4" t="s">
        <v>67</v>
      </c>
      <c r="C11" s="9" t="s">
        <v>86</v>
      </c>
      <c r="D11" s="9" t="s">
        <v>86</v>
      </c>
      <c r="E11" s="9" t="s">
        <v>86</v>
      </c>
      <c r="F11" s="9"/>
      <c r="G11" s="9" t="s">
        <v>86</v>
      </c>
      <c r="H11" s="9" t="s">
        <v>86</v>
      </c>
      <c r="I11" s="9" t="s">
        <v>86</v>
      </c>
      <c r="J11" s="9" t="s">
        <v>86</v>
      </c>
      <c r="K11" s="9" t="s">
        <v>86</v>
      </c>
      <c r="L11" s="9" t="s">
        <v>86</v>
      </c>
      <c r="M11" s="9" t="s">
        <v>86</v>
      </c>
      <c r="N11" s="9"/>
      <c r="O11" s="9" t="s">
        <v>86</v>
      </c>
      <c r="P11" s="9" t="s">
        <v>86</v>
      </c>
      <c r="Q11" s="9" t="s">
        <v>86</v>
      </c>
      <c r="R11" s="9" t="s">
        <v>86</v>
      </c>
      <c r="S11" s="9" t="s">
        <v>86</v>
      </c>
      <c r="T11" s="12" t="s">
        <v>86</v>
      </c>
      <c r="U11" s="14" t="s">
        <v>86</v>
      </c>
      <c r="V11" s="14" t="s">
        <v>86</v>
      </c>
      <c r="W11" s="45">
        <v>6</v>
      </c>
    </row>
    <row r="12" spans="2:36" x14ac:dyDescent="0.55000000000000004">
      <c r="B12" s="4" t="s">
        <v>68</v>
      </c>
      <c r="C12" s="9" t="s">
        <v>86</v>
      </c>
      <c r="D12" s="9" t="s">
        <v>86</v>
      </c>
      <c r="E12" s="9" t="s">
        <v>86</v>
      </c>
      <c r="F12" s="9" t="s">
        <v>86</v>
      </c>
      <c r="G12" s="9" t="s">
        <v>86</v>
      </c>
      <c r="H12" s="9" t="s">
        <v>86</v>
      </c>
      <c r="I12" s="9" t="s">
        <v>86</v>
      </c>
      <c r="J12" s="9" t="s">
        <v>86</v>
      </c>
      <c r="K12" s="9" t="s">
        <v>86</v>
      </c>
      <c r="L12" s="9" t="s">
        <v>86</v>
      </c>
      <c r="M12" s="9" t="s">
        <v>86</v>
      </c>
      <c r="N12" s="9" t="s">
        <v>86</v>
      </c>
      <c r="O12" s="9" t="s">
        <v>86</v>
      </c>
      <c r="P12" s="9" t="s">
        <v>86</v>
      </c>
      <c r="Q12" s="9" t="s">
        <v>86</v>
      </c>
      <c r="R12" s="9" t="s">
        <v>86</v>
      </c>
      <c r="S12" s="9" t="s">
        <v>86</v>
      </c>
      <c r="T12" s="12" t="s">
        <v>86</v>
      </c>
      <c r="U12" s="14" t="s">
        <v>86</v>
      </c>
      <c r="V12" s="14" t="s">
        <v>86</v>
      </c>
      <c r="W12" s="45">
        <v>6</v>
      </c>
    </row>
    <row r="13" spans="2:36" x14ac:dyDescent="0.55000000000000004">
      <c r="B13" s="4" t="s">
        <v>69</v>
      </c>
      <c r="C13" s="9" t="s">
        <v>86</v>
      </c>
      <c r="D13" s="9"/>
      <c r="E13" s="9" t="s">
        <v>86</v>
      </c>
      <c r="F13" s="9" t="s">
        <v>86</v>
      </c>
      <c r="G13" s="9" t="s">
        <v>86</v>
      </c>
      <c r="H13" s="9" t="s">
        <v>86</v>
      </c>
      <c r="I13" s="9" t="s">
        <v>86</v>
      </c>
      <c r="J13" s="9" t="s">
        <v>86</v>
      </c>
      <c r="K13" s="9" t="s">
        <v>86</v>
      </c>
      <c r="L13" s="9" t="s">
        <v>86</v>
      </c>
      <c r="M13" s="9" t="s">
        <v>86</v>
      </c>
      <c r="N13" s="9" t="s">
        <v>86</v>
      </c>
      <c r="O13" s="9" t="s">
        <v>86</v>
      </c>
      <c r="P13" s="9" t="s">
        <v>86</v>
      </c>
      <c r="Q13" s="9" t="s">
        <v>86</v>
      </c>
      <c r="R13" s="9" t="s">
        <v>86</v>
      </c>
      <c r="S13" s="9" t="s">
        <v>86</v>
      </c>
      <c r="T13" s="12" t="s">
        <v>86</v>
      </c>
      <c r="U13" s="14" t="s">
        <v>86</v>
      </c>
      <c r="V13" s="14" t="s">
        <v>86</v>
      </c>
      <c r="W13" s="45">
        <v>6</v>
      </c>
    </row>
    <row r="14" spans="2:36" x14ac:dyDescent="0.55000000000000004">
      <c r="B14" s="4" t="s">
        <v>70</v>
      </c>
      <c r="C14" s="9" t="s">
        <v>86</v>
      </c>
      <c r="D14" s="9" t="s">
        <v>86</v>
      </c>
      <c r="E14" s="9" t="s">
        <v>86</v>
      </c>
      <c r="F14" s="9" t="s">
        <v>86</v>
      </c>
      <c r="G14" s="9" t="s">
        <v>86</v>
      </c>
      <c r="H14" s="9" t="s">
        <v>86</v>
      </c>
      <c r="I14" s="9" t="s">
        <v>86</v>
      </c>
      <c r="J14" s="9" t="s">
        <v>86</v>
      </c>
      <c r="K14" s="9" t="s">
        <v>86</v>
      </c>
      <c r="L14" s="9" t="s">
        <v>86</v>
      </c>
      <c r="M14" s="9" t="s">
        <v>86</v>
      </c>
      <c r="N14" s="9" t="s">
        <v>86</v>
      </c>
      <c r="O14" s="9" t="s">
        <v>86</v>
      </c>
      <c r="P14" s="9" t="s">
        <v>86</v>
      </c>
      <c r="Q14" s="9" t="s">
        <v>86</v>
      </c>
      <c r="R14" s="9" t="s">
        <v>86</v>
      </c>
      <c r="S14" s="9" t="s">
        <v>86</v>
      </c>
      <c r="T14" s="12" t="s">
        <v>86</v>
      </c>
      <c r="U14" s="14" t="s">
        <v>86</v>
      </c>
      <c r="V14" s="14" t="s">
        <v>86</v>
      </c>
      <c r="W14" s="45">
        <v>6</v>
      </c>
    </row>
    <row r="15" spans="2:36" x14ac:dyDescent="0.55000000000000004">
      <c r="B15" s="4" t="s">
        <v>71</v>
      </c>
      <c r="C15" s="9" t="s">
        <v>86</v>
      </c>
      <c r="D15" s="9" t="s">
        <v>86</v>
      </c>
      <c r="E15" s="9" t="s">
        <v>86</v>
      </c>
      <c r="F15" s="9" t="s">
        <v>86</v>
      </c>
      <c r="G15" s="9" t="s">
        <v>86</v>
      </c>
      <c r="H15" s="9" t="s">
        <v>86</v>
      </c>
      <c r="I15" s="9" t="s">
        <v>86</v>
      </c>
      <c r="J15" s="9" t="s">
        <v>86</v>
      </c>
      <c r="K15" s="9" t="s">
        <v>86</v>
      </c>
      <c r="L15" s="9" t="s">
        <v>86</v>
      </c>
      <c r="M15" s="9" t="s">
        <v>86</v>
      </c>
      <c r="N15" s="9" t="s">
        <v>86</v>
      </c>
      <c r="O15" s="9" t="s">
        <v>86</v>
      </c>
      <c r="P15" s="9" t="s">
        <v>86</v>
      </c>
      <c r="Q15" s="9" t="s">
        <v>86</v>
      </c>
      <c r="R15" s="9" t="s">
        <v>86</v>
      </c>
      <c r="S15" s="9" t="s">
        <v>86</v>
      </c>
      <c r="T15" s="12" t="s">
        <v>86</v>
      </c>
      <c r="U15" s="14" t="s">
        <v>86</v>
      </c>
      <c r="V15" s="14" t="s">
        <v>86</v>
      </c>
      <c r="W15" s="45">
        <v>6</v>
      </c>
    </row>
    <row r="16" spans="2:36" x14ac:dyDescent="0.55000000000000004">
      <c r="B16" s="4" t="s">
        <v>72</v>
      </c>
      <c r="C16" s="9"/>
      <c r="D16" s="9" t="s">
        <v>86</v>
      </c>
      <c r="E16" s="9" t="s">
        <v>86</v>
      </c>
      <c r="F16" s="9" t="s">
        <v>86</v>
      </c>
      <c r="G16" s="9" t="s">
        <v>86</v>
      </c>
      <c r="H16" s="9" t="s">
        <v>86</v>
      </c>
      <c r="I16" s="9" t="s">
        <v>86</v>
      </c>
      <c r="J16" s="9" t="s">
        <v>86</v>
      </c>
      <c r="K16" s="9" t="s">
        <v>86</v>
      </c>
      <c r="L16" s="9" t="s">
        <v>86</v>
      </c>
      <c r="M16" s="9" t="s">
        <v>86</v>
      </c>
      <c r="N16" s="9" t="s">
        <v>86</v>
      </c>
      <c r="O16" s="9" t="s">
        <v>86</v>
      </c>
      <c r="P16" s="9" t="s">
        <v>86</v>
      </c>
      <c r="Q16" s="9" t="s">
        <v>86</v>
      </c>
      <c r="R16" s="9" t="s">
        <v>86</v>
      </c>
      <c r="S16" s="9"/>
      <c r="T16" s="12" t="s">
        <v>86</v>
      </c>
      <c r="U16" s="14" t="s">
        <v>86</v>
      </c>
      <c r="V16" s="14" t="s">
        <v>86</v>
      </c>
      <c r="W16" s="45">
        <v>5</v>
      </c>
    </row>
    <row r="17" spans="2:36" x14ac:dyDescent="0.55000000000000004">
      <c r="B17" s="4" t="s">
        <v>73</v>
      </c>
      <c r="C17" s="9" t="s">
        <v>86</v>
      </c>
      <c r="D17" s="9" t="s">
        <v>86</v>
      </c>
      <c r="E17" s="9" t="s">
        <v>86</v>
      </c>
      <c r="F17" s="9" t="s">
        <v>86</v>
      </c>
      <c r="G17" s="9" t="s">
        <v>86</v>
      </c>
      <c r="H17" s="9" t="s">
        <v>86</v>
      </c>
      <c r="I17" s="9" t="s">
        <v>86</v>
      </c>
      <c r="J17" s="9" t="s">
        <v>86</v>
      </c>
      <c r="K17" s="9" t="s">
        <v>86</v>
      </c>
      <c r="L17" s="9" t="s">
        <v>86</v>
      </c>
      <c r="M17" s="9" t="s">
        <v>86</v>
      </c>
      <c r="N17" s="9" t="s">
        <v>86</v>
      </c>
      <c r="O17" s="9" t="s">
        <v>86</v>
      </c>
      <c r="P17" s="9" t="s">
        <v>86</v>
      </c>
      <c r="Q17" s="9" t="s">
        <v>86</v>
      </c>
      <c r="R17" s="9" t="s">
        <v>86</v>
      </c>
      <c r="S17" s="9" t="s">
        <v>86</v>
      </c>
      <c r="T17" s="12" t="s">
        <v>86</v>
      </c>
      <c r="U17" s="14" t="s">
        <v>86</v>
      </c>
      <c r="V17" s="14" t="s">
        <v>86</v>
      </c>
      <c r="W17" s="45">
        <v>6</v>
      </c>
    </row>
    <row r="18" spans="2:36" x14ac:dyDescent="0.55000000000000004">
      <c r="B18" s="4" t="s">
        <v>74</v>
      </c>
      <c r="C18" s="9"/>
      <c r="D18" s="9"/>
      <c r="E18" s="9" t="s">
        <v>86</v>
      </c>
      <c r="F18" s="9" t="s">
        <v>86</v>
      </c>
      <c r="G18" s="9" t="s">
        <v>86</v>
      </c>
      <c r="H18" s="9" t="s">
        <v>86</v>
      </c>
      <c r="I18" s="9" t="s">
        <v>86</v>
      </c>
      <c r="J18" s="9" t="s">
        <v>86</v>
      </c>
      <c r="K18" s="9"/>
      <c r="L18" s="9"/>
      <c r="M18" s="9" t="s">
        <v>86</v>
      </c>
      <c r="N18" s="9" t="s">
        <v>86</v>
      </c>
      <c r="O18" s="9" t="s">
        <v>86</v>
      </c>
      <c r="P18" s="9" t="s">
        <v>86</v>
      </c>
      <c r="Q18" s="9" t="s">
        <v>86</v>
      </c>
      <c r="R18" s="9" t="s">
        <v>86</v>
      </c>
      <c r="S18" s="9" t="s">
        <v>86</v>
      </c>
      <c r="T18" s="12"/>
      <c r="U18" s="14" t="s">
        <v>86</v>
      </c>
      <c r="V18" s="14" t="s">
        <v>86</v>
      </c>
      <c r="W18" s="45">
        <v>5</v>
      </c>
    </row>
    <row r="19" spans="2:36" x14ac:dyDescent="0.55000000000000004">
      <c r="B19" s="4" t="s">
        <v>75</v>
      </c>
      <c r="C19" s="9" t="s">
        <v>86</v>
      </c>
      <c r="D19" s="9"/>
      <c r="E19" s="9" t="s">
        <v>86</v>
      </c>
      <c r="F19" s="9" t="s">
        <v>86</v>
      </c>
      <c r="G19" s="9"/>
      <c r="H19" s="9" t="s">
        <v>86</v>
      </c>
      <c r="I19" s="9" t="s">
        <v>86</v>
      </c>
      <c r="J19" s="9" t="s">
        <v>86</v>
      </c>
      <c r="K19" s="9"/>
      <c r="L19" s="9" t="s">
        <v>86</v>
      </c>
      <c r="M19" s="9" t="s">
        <v>86</v>
      </c>
      <c r="N19" s="9" t="s">
        <v>86</v>
      </c>
      <c r="O19" s="9" t="s">
        <v>86</v>
      </c>
      <c r="P19" s="9" t="s">
        <v>86</v>
      </c>
      <c r="Q19" s="9" t="s">
        <v>86</v>
      </c>
      <c r="R19" s="9" t="s">
        <v>86</v>
      </c>
      <c r="S19" s="9" t="s">
        <v>86</v>
      </c>
      <c r="T19" s="12" t="s">
        <v>86</v>
      </c>
      <c r="U19" s="14" t="s">
        <v>86</v>
      </c>
      <c r="V19" s="14" t="s">
        <v>86</v>
      </c>
      <c r="W19" s="45">
        <v>6</v>
      </c>
    </row>
    <row r="20" spans="2:36" x14ac:dyDescent="0.55000000000000004">
      <c r="B20" s="4" t="s">
        <v>76</v>
      </c>
      <c r="C20" s="9"/>
      <c r="D20" s="9"/>
      <c r="E20" s="9"/>
      <c r="F20" s="9"/>
      <c r="G20" s="9" t="s">
        <v>86</v>
      </c>
      <c r="H20" s="9" t="s">
        <v>86</v>
      </c>
      <c r="I20" s="9" t="s">
        <v>86</v>
      </c>
      <c r="J20" s="9" t="s">
        <v>86</v>
      </c>
      <c r="K20" s="9" t="s">
        <v>86</v>
      </c>
      <c r="L20" s="9" t="s">
        <v>86</v>
      </c>
      <c r="M20" s="9" t="s">
        <v>86</v>
      </c>
      <c r="N20" s="9"/>
      <c r="O20" s="9" t="s">
        <v>86</v>
      </c>
      <c r="P20" s="9" t="s">
        <v>86</v>
      </c>
      <c r="Q20" s="9" t="s">
        <v>86</v>
      </c>
      <c r="R20" s="9" t="s">
        <v>86</v>
      </c>
      <c r="S20" s="9"/>
      <c r="T20" s="12"/>
      <c r="U20" s="14" t="s">
        <v>86</v>
      </c>
      <c r="V20" s="14" t="s">
        <v>86</v>
      </c>
      <c r="W20" s="45">
        <v>4</v>
      </c>
    </row>
    <row r="21" spans="2:36" x14ac:dyDescent="0.55000000000000004">
      <c r="B21" s="4" t="s">
        <v>77</v>
      </c>
      <c r="C21" s="9" t="s">
        <v>86</v>
      </c>
      <c r="D21" s="9" t="s">
        <v>86</v>
      </c>
      <c r="E21" s="9" t="s">
        <v>86</v>
      </c>
      <c r="F21" s="9" t="s">
        <v>86</v>
      </c>
      <c r="G21" s="9" t="s">
        <v>86</v>
      </c>
      <c r="H21" s="9" t="s">
        <v>86</v>
      </c>
      <c r="I21" s="9" t="s">
        <v>86</v>
      </c>
      <c r="J21" s="9" t="s">
        <v>86</v>
      </c>
      <c r="K21" s="9" t="s">
        <v>86</v>
      </c>
      <c r="L21" s="9" t="s">
        <v>86</v>
      </c>
      <c r="M21" s="9" t="s">
        <v>86</v>
      </c>
      <c r="N21" s="9" t="s">
        <v>86</v>
      </c>
      <c r="O21" s="9" t="s">
        <v>86</v>
      </c>
      <c r="P21" s="9" t="s">
        <v>86</v>
      </c>
      <c r="Q21" s="9" t="s">
        <v>86</v>
      </c>
      <c r="R21" s="9" t="s">
        <v>86</v>
      </c>
      <c r="S21" s="9" t="s">
        <v>86</v>
      </c>
      <c r="T21" s="12" t="s">
        <v>86</v>
      </c>
      <c r="U21" s="14" t="s">
        <v>86</v>
      </c>
      <c r="V21" s="14" t="s">
        <v>86</v>
      </c>
      <c r="W21" s="45">
        <v>6</v>
      </c>
    </row>
    <row r="22" spans="2:36" x14ac:dyDescent="0.55000000000000004">
      <c r="B22" s="4" t="s">
        <v>78</v>
      </c>
      <c r="C22" s="9" t="s">
        <v>86</v>
      </c>
      <c r="D22" s="9" t="s">
        <v>86</v>
      </c>
      <c r="E22" s="9" t="s">
        <v>86</v>
      </c>
      <c r="F22" s="9" t="s">
        <v>86</v>
      </c>
      <c r="G22" s="9" t="s">
        <v>86</v>
      </c>
      <c r="H22" s="9" t="s">
        <v>86</v>
      </c>
      <c r="I22" s="9" t="s">
        <v>86</v>
      </c>
      <c r="J22" s="9" t="s">
        <v>86</v>
      </c>
      <c r="K22" s="9" t="s">
        <v>86</v>
      </c>
      <c r="L22" s="9" t="s">
        <v>86</v>
      </c>
      <c r="M22" s="9" t="s">
        <v>86</v>
      </c>
      <c r="N22" s="9" t="s">
        <v>86</v>
      </c>
      <c r="O22" s="9" t="s">
        <v>86</v>
      </c>
      <c r="P22" s="9" t="s">
        <v>86</v>
      </c>
      <c r="Q22" s="9" t="s">
        <v>86</v>
      </c>
      <c r="R22" s="9" t="s">
        <v>86</v>
      </c>
      <c r="S22" s="9" t="s">
        <v>86</v>
      </c>
      <c r="T22" s="12" t="s">
        <v>86</v>
      </c>
      <c r="U22" s="14" t="s">
        <v>86</v>
      </c>
      <c r="V22" s="14" t="s">
        <v>86</v>
      </c>
      <c r="W22" s="45">
        <v>6</v>
      </c>
    </row>
    <row r="23" spans="2:36" x14ac:dyDescent="0.55000000000000004">
      <c r="B23" s="4" t="s">
        <v>79</v>
      </c>
      <c r="C23" s="9" t="s">
        <v>86</v>
      </c>
      <c r="D23" s="9" t="s">
        <v>86</v>
      </c>
      <c r="E23" s="9" t="s">
        <v>86</v>
      </c>
      <c r="F23" s="9" t="s">
        <v>86</v>
      </c>
      <c r="G23" s="9" t="s">
        <v>86</v>
      </c>
      <c r="H23" s="9" t="s">
        <v>86</v>
      </c>
      <c r="I23" s="9" t="s">
        <v>86</v>
      </c>
      <c r="J23" s="9" t="s">
        <v>86</v>
      </c>
      <c r="K23" s="9" t="s">
        <v>86</v>
      </c>
      <c r="L23" s="9" t="s">
        <v>86</v>
      </c>
      <c r="M23" s="9" t="s">
        <v>86</v>
      </c>
      <c r="N23" s="9" t="s">
        <v>86</v>
      </c>
      <c r="O23" s="9" t="s">
        <v>86</v>
      </c>
      <c r="P23" s="9" t="s">
        <v>86</v>
      </c>
      <c r="Q23" s="9" t="s">
        <v>86</v>
      </c>
      <c r="R23" s="9" t="s">
        <v>86</v>
      </c>
      <c r="S23" s="9" t="s">
        <v>86</v>
      </c>
      <c r="T23" s="12" t="s">
        <v>86</v>
      </c>
      <c r="U23" s="14" t="s">
        <v>86</v>
      </c>
      <c r="V23" s="14" t="s">
        <v>86</v>
      </c>
      <c r="W23" s="45">
        <v>6</v>
      </c>
    </row>
    <row r="24" spans="2:36" x14ac:dyDescent="0.55000000000000004">
      <c r="B24" s="4" t="s">
        <v>80</v>
      </c>
      <c r="C24" s="9" t="s">
        <v>86</v>
      </c>
      <c r="D24" s="9" t="s">
        <v>86</v>
      </c>
      <c r="E24" s="9" t="s">
        <v>86</v>
      </c>
      <c r="F24" s="9" t="s">
        <v>86</v>
      </c>
      <c r="G24" s="9" t="s">
        <v>86</v>
      </c>
      <c r="H24" s="9" t="s">
        <v>86</v>
      </c>
      <c r="I24" s="9" t="s">
        <v>86</v>
      </c>
      <c r="J24" s="9" t="s">
        <v>86</v>
      </c>
      <c r="K24" s="9" t="s">
        <v>86</v>
      </c>
      <c r="L24" s="9" t="s">
        <v>86</v>
      </c>
      <c r="M24" s="9" t="s">
        <v>86</v>
      </c>
      <c r="N24" s="9" t="s">
        <v>86</v>
      </c>
      <c r="O24" s="9" t="s">
        <v>86</v>
      </c>
      <c r="P24" s="9" t="s">
        <v>86</v>
      </c>
      <c r="Q24" s="9" t="s">
        <v>86</v>
      </c>
      <c r="R24" s="9" t="s">
        <v>86</v>
      </c>
      <c r="S24" s="9" t="s">
        <v>86</v>
      </c>
      <c r="T24" s="12" t="s">
        <v>86</v>
      </c>
      <c r="U24" s="14" t="s">
        <v>86</v>
      </c>
      <c r="V24" s="14" t="s">
        <v>86</v>
      </c>
      <c r="W24" s="45">
        <v>6</v>
      </c>
    </row>
    <row r="25" spans="2:36" x14ac:dyDescent="0.55000000000000004">
      <c r="B25" s="4" t="s">
        <v>81</v>
      </c>
      <c r="C25" s="9"/>
      <c r="D25" s="9" t="s">
        <v>86</v>
      </c>
      <c r="E25" s="9" t="s">
        <v>86</v>
      </c>
      <c r="F25" s="9" t="s">
        <v>86</v>
      </c>
      <c r="G25" s="9" t="s">
        <v>86</v>
      </c>
      <c r="H25" s="9" t="s">
        <v>86</v>
      </c>
      <c r="I25" s="9" t="s">
        <v>86</v>
      </c>
      <c r="J25" s="9" t="s">
        <v>86</v>
      </c>
      <c r="K25" s="9" t="s">
        <v>86</v>
      </c>
      <c r="L25" s="9" t="s">
        <v>86</v>
      </c>
      <c r="M25" s="9" t="s">
        <v>86</v>
      </c>
      <c r="N25" s="9" t="s">
        <v>86</v>
      </c>
      <c r="O25" s="9" t="s">
        <v>86</v>
      </c>
      <c r="P25" s="9" t="s">
        <v>86</v>
      </c>
      <c r="Q25" s="9" t="s">
        <v>86</v>
      </c>
      <c r="R25" s="9" t="s">
        <v>86</v>
      </c>
      <c r="S25" s="9" t="s">
        <v>86</v>
      </c>
      <c r="T25" s="12"/>
      <c r="U25" s="14" t="s">
        <v>86</v>
      </c>
      <c r="V25" s="14" t="s">
        <v>86</v>
      </c>
      <c r="W25" s="45">
        <v>5</v>
      </c>
      <c r="X25" s="38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2:36" x14ac:dyDescent="0.55000000000000004">
      <c r="B26" s="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"/>
      <c r="V26" s="1"/>
      <c r="W26" s="31"/>
    </row>
    <row r="27" spans="2:36" s="25" customFormat="1" x14ac:dyDescent="0.55000000000000004">
      <c r="B27" s="54" t="s">
        <v>84</v>
      </c>
      <c r="C27" s="45">
        <v>13</v>
      </c>
      <c r="D27" s="45">
        <v>12</v>
      </c>
      <c r="E27" s="45">
        <v>17</v>
      </c>
      <c r="F27" s="45">
        <v>14</v>
      </c>
      <c r="G27" s="45">
        <v>17</v>
      </c>
      <c r="H27" s="45">
        <v>18</v>
      </c>
      <c r="I27" s="45">
        <v>18</v>
      </c>
      <c r="J27" s="45">
        <v>18</v>
      </c>
      <c r="K27" s="45">
        <v>16</v>
      </c>
      <c r="L27" s="45">
        <v>17</v>
      </c>
      <c r="M27" s="45">
        <v>18</v>
      </c>
      <c r="N27" s="45">
        <v>16</v>
      </c>
      <c r="O27" s="45">
        <v>17</v>
      </c>
      <c r="P27" s="45">
        <v>18</v>
      </c>
      <c r="Q27" s="45">
        <v>18</v>
      </c>
      <c r="R27" s="45">
        <v>18</v>
      </c>
      <c r="S27" s="45">
        <v>16</v>
      </c>
      <c r="T27" s="45">
        <v>15</v>
      </c>
      <c r="U27" s="45">
        <v>18</v>
      </c>
      <c r="V27" s="45">
        <v>18</v>
      </c>
      <c r="W27" s="31"/>
      <c r="Y27"/>
      <c r="Z27"/>
      <c r="AA27"/>
      <c r="AB27"/>
      <c r="AC27"/>
      <c r="AD27"/>
      <c r="AE27"/>
      <c r="AF27"/>
      <c r="AG27"/>
      <c r="AH27"/>
      <c r="AI27"/>
      <c r="AJ27"/>
    </row>
    <row r="31" spans="2:36" x14ac:dyDescent="0.55000000000000004">
      <c r="B31" t="s">
        <v>83</v>
      </c>
    </row>
    <row r="32" spans="2:36" x14ac:dyDescent="0.55000000000000004">
      <c r="B32" t="s">
        <v>85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Z32"/>
  <sheetViews>
    <sheetView workbookViewId="0">
      <selection activeCell="D3" sqref="D3"/>
    </sheetView>
  </sheetViews>
  <sheetFormatPr defaultRowHeight="14.4" x14ac:dyDescent="0.55000000000000004"/>
  <cols>
    <col min="1" max="1" width="3.26171875" customWidth="1"/>
    <col min="5" max="5" width="12.89453125" bestFit="1" customWidth="1"/>
    <col min="6" max="7" width="9.1015625" style="25"/>
    <col min="8" max="8" width="12.89453125" style="25" bestFit="1" customWidth="1"/>
    <col min="9" max="9" width="20" style="25" bestFit="1" customWidth="1"/>
    <col min="10" max="10" width="33.62890625" style="25" bestFit="1" customWidth="1"/>
    <col min="11" max="11" width="10.62890625" style="25" bestFit="1" customWidth="1"/>
    <col min="12" max="12" width="5.26171875" customWidth="1"/>
  </cols>
  <sheetData>
    <row r="1" spans="2:26" x14ac:dyDescent="0.55000000000000004">
      <c r="D1" s="3" t="s">
        <v>92</v>
      </c>
      <c r="E1" s="3"/>
      <c r="F1" s="50"/>
      <c r="G1" s="50"/>
      <c r="H1" s="50"/>
      <c r="I1" s="50"/>
      <c r="J1" s="50"/>
      <c r="K1" s="50"/>
      <c r="L1" s="3"/>
      <c r="M1" s="3"/>
      <c r="N1" s="3"/>
    </row>
    <row r="2" spans="2:26" x14ac:dyDescent="0.55000000000000004">
      <c r="D2" s="3"/>
      <c r="E2" s="3"/>
      <c r="F2" s="50"/>
      <c r="G2" s="50"/>
      <c r="H2" s="50"/>
      <c r="I2" s="50"/>
      <c r="J2" s="50"/>
      <c r="K2" s="50"/>
      <c r="L2" s="3"/>
      <c r="M2" s="3"/>
      <c r="N2" s="3"/>
    </row>
    <row r="3" spans="2:26" ht="20.399999999999999" x14ac:dyDescent="0.75">
      <c r="D3" s="79" t="s">
        <v>44</v>
      </c>
    </row>
    <row r="4" spans="2:26" ht="14.7" thickBot="1" x14ac:dyDescent="0.6"/>
    <row r="5" spans="2:26" ht="14.7" thickBot="1" x14ac:dyDescent="0.6">
      <c r="C5" s="3"/>
      <c r="D5" s="3"/>
      <c r="E5" s="3"/>
      <c r="F5" s="96" t="s">
        <v>60</v>
      </c>
      <c r="G5" s="97"/>
      <c r="H5" s="98"/>
      <c r="I5" s="50"/>
      <c r="J5" s="50"/>
      <c r="K5" s="50"/>
    </row>
    <row r="6" spans="2:26" ht="18.3" x14ac:dyDescent="0.7">
      <c r="C6" s="91" t="s">
        <v>60</v>
      </c>
      <c r="D6" s="92"/>
      <c r="E6" s="92"/>
      <c r="F6" s="93" t="s">
        <v>15</v>
      </c>
      <c r="G6" s="94"/>
      <c r="H6" s="95"/>
      <c r="I6" s="21" t="s">
        <v>58</v>
      </c>
      <c r="J6" s="89" t="s">
        <v>61</v>
      </c>
      <c r="K6" s="90"/>
    </row>
    <row r="7" spans="2:26" ht="14.7" thickBot="1" x14ac:dyDescent="0.6">
      <c r="B7" s="17" t="s">
        <v>0</v>
      </c>
      <c r="C7" s="18" t="s">
        <v>12</v>
      </c>
      <c r="D7" s="19" t="s">
        <v>13</v>
      </c>
      <c r="E7" s="17" t="s">
        <v>14</v>
      </c>
      <c r="F7" s="55" t="s">
        <v>12</v>
      </c>
      <c r="G7" s="56" t="s">
        <v>13</v>
      </c>
      <c r="H7" s="57" t="s">
        <v>14</v>
      </c>
      <c r="I7" s="22" t="s">
        <v>59</v>
      </c>
      <c r="J7" s="71" t="s">
        <v>19</v>
      </c>
      <c r="K7" s="58" t="s">
        <v>16</v>
      </c>
    </row>
    <row r="8" spans="2:26" x14ac:dyDescent="0.55000000000000004">
      <c r="B8" s="14">
        <v>1991</v>
      </c>
      <c r="C8" s="16">
        <v>0</v>
      </c>
      <c r="D8" s="13">
        <v>0</v>
      </c>
      <c r="E8" s="14">
        <v>0</v>
      </c>
      <c r="F8" s="59">
        <v>4</v>
      </c>
      <c r="G8" s="60">
        <v>2.2000000000000002</v>
      </c>
      <c r="H8" s="61">
        <v>1.5</v>
      </c>
      <c r="I8" s="62">
        <v>219</v>
      </c>
      <c r="J8" s="72">
        <f>0.04*I8</f>
        <v>8.76</v>
      </c>
      <c r="K8" s="63" t="s">
        <v>17</v>
      </c>
      <c r="M8" s="34" t="s">
        <v>33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25"/>
      <c r="Y8" s="25"/>
    </row>
    <row r="9" spans="2:26" x14ac:dyDescent="0.55000000000000004">
      <c r="B9" s="12">
        <v>1992</v>
      </c>
      <c r="C9" s="15">
        <v>4</v>
      </c>
      <c r="D9" s="9">
        <v>1</v>
      </c>
      <c r="E9" s="12">
        <v>0</v>
      </c>
      <c r="F9" s="26">
        <v>3.8</v>
      </c>
      <c r="G9" s="64">
        <v>1.8</v>
      </c>
      <c r="H9" s="65">
        <v>1.2</v>
      </c>
      <c r="I9" s="66">
        <v>255</v>
      </c>
      <c r="J9" s="72">
        <f t="shared" ref="J9:J23" si="0">0.04*I9</f>
        <v>10.200000000000001</v>
      </c>
      <c r="K9" s="67" t="s">
        <v>17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25"/>
      <c r="Y9" s="25"/>
    </row>
    <row r="10" spans="2:26" x14ac:dyDescent="0.55000000000000004">
      <c r="B10" s="12">
        <v>1993</v>
      </c>
      <c r="C10" s="15">
        <v>3</v>
      </c>
      <c r="D10" s="9">
        <v>2</v>
      </c>
      <c r="E10" s="12">
        <v>2</v>
      </c>
      <c r="F10" s="26">
        <v>3.8</v>
      </c>
      <c r="G10" s="64">
        <v>1.8</v>
      </c>
      <c r="H10" s="65">
        <v>1</v>
      </c>
      <c r="I10" s="66">
        <v>241</v>
      </c>
      <c r="J10" s="72">
        <f t="shared" si="0"/>
        <v>9.64</v>
      </c>
      <c r="K10" s="67" t="s">
        <v>17</v>
      </c>
      <c r="M10" s="34" t="s">
        <v>107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25"/>
      <c r="Y10" s="25"/>
    </row>
    <row r="11" spans="2:26" x14ac:dyDescent="0.55000000000000004">
      <c r="B11" s="12">
        <v>1994</v>
      </c>
      <c r="C11" s="15">
        <v>10</v>
      </c>
      <c r="D11" s="9">
        <v>3</v>
      </c>
      <c r="E11" s="12">
        <v>3</v>
      </c>
      <c r="F11" s="26">
        <v>4.7</v>
      </c>
      <c r="G11" s="64">
        <v>2</v>
      </c>
      <c r="H11" s="65">
        <v>1</v>
      </c>
      <c r="I11" s="66">
        <v>215</v>
      </c>
      <c r="J11" s="72">
        <f t="shared" si="0"/>
        <v>8.6</v>
      </c>
      <c r="K11" s="67" t="s">
        <v>17</v>
      </c>
      <c r="M11" s="34" t="s">
        <v>91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25"/>
      <c r="Y11" s="25"/>
    </row>
    <row r="12" spans="2:26" x14ac:dyDescent="0.55000000000000004">
      <c r="B12" s="12">
        <v>1995</v>
      </c>
      <c r="C12" s="15">
        <v>17</v>
      </c>
      <c r="D12" s="9">
        <v>7</v>
      </c>
      <c r="E12" s="12">
        <v>3</v>
      </c>
      <c r="F12" s="26">
        <v>7.2</v>
      </c>
      <c r="G12" s="64">
        <v>3.2</v>
      </c>
      <c r="H12" s="65">
        <v>1.5</v>
      </c>
      <c r="I12" s="66">
        <v>175</v>
      </c>
      <c r="J12" s="72">
        <f t="shared" si="0"/>
        <v>7</v>
      </c>
      <c r="K12" s="67" t="s">
        <v>18</v>
      </c>
      <c r="M12" s="34" t="s">
        <v>108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25"/>
      <c r="Y12" s="25"/>
    </row>
    <row r="13" spans="2:26" x14ac:dyDescent="0.55000000000000004">
      <c r="B13" s="12">
        <v>1996</v>
      </c>
      <c r="C13" s="15">
        <v>10</v>
      </c>
      <c r="D13" s="9">
        <v>4</v>
      </c>
      <c r="E13" s="12">
        <v>3</v>
      </c>
      <c r="F13" s="26">
        <v>7.3</v>
      </c>
      <c r="G13" s="64">
        <v>2.8</v>
      </c>
      <c r="H13" s="65">
        <v>2</v>
      </c>
      <c r="I13" s="66">
        <v>223</v>
      </c>
      <c r="J13" s="72">
        <f t="shared" si="0"/>
        <v>8.92</v>
      </c>
      <c r="K13" s="67" t="s">
        <v>18</v>
      </c>
      <c r="M13" s="34" t="s">
        <v>62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25"/>
      <c r="Y13" s="25"/>
    </row>
    <row r="14" spans="2:26" x14ac:dyDescent="0.55000000000000004">
      <c r="B14" s="12">
        <v>1997</v>
      </c>
      <c r="C14" s="15">
        <v>7</v>
      </c>
      <c r="D14" s="9">
        <v>3</v>
      </c>
      <c r="E14" s="12">
        <v>2</v>
      </c>
      <c r="F14" s="26">
        <f>(C14+C13+C12+C11+C10+C9)/6</f>
        <v>8.5</v>
      </c>
      <c r="G14" s="68">
        <f t="shared" ref="G14:H14" si="1">(D14+D13+D12+D11+D10+D9)/6</f>
        <v>3.3333333333333335</v>
      </c>
      <c r="H14" s="68">
        <f t="shared" si="1"/>
        <v>2.1666666666666665</v>
      </c>
      <c r="I14" s="66">
        <v>266</v>
      </c>
      <c r="J14" s="72">
        <f t="shared" si="0"/>
        <v>10.64</v>
      </c>
      <c r="K14" s="67" t="s">
        <v>17</v>
      </c>
      <c r="X14" s="25"/>
      <c r="Y14" s="25"/>
    </row>
    <row r="15" spans="2:26" x14ac:dyDescent="0.55000000000000004">
      <c r="B15" s="12">
        <v>1998</v>
      </c>
      <c r="C15" s="15">
        <v>1</v>
      </c>
      <c r="D15" s="9">
        <v>1</v>
      </c>
      <c r="E15" s="12">
        <v>1</v>
      </c>
      <c r="F15" s="68">
        <f>(C15+C14+C13+C12+C11+C10)/6</f>
        <v>8</v>
      </c>
      <c r="G15" s="68">
        <f t="shared" ref="G15:H15" si="2">(D15+D14+D13+D12+D11+D10)/6</f>
        <v>3.3333333333333335</v>
      </c>
      <c r="H15" s="68">
        <f t="shared" si="2"/>
        <v>2.3333333333333335</v>
      </c>
      <c r="I15" s="66">
        <v>339</v>
      </c>
      <c r="J15" s="72">
        <f t="shared" si="0"/>
        <v>13.56</v>
      </c>
      <c r="K15" s="67" t="s">
        <v>17</v>
      </c>
      <c r="N15" s="1"/>
      <c r="O15" s="1"/>
      <c r="X15" s="25"/>
      <c r="Y15" s="25"/>
    </row>
    <row r="16" spans="2:26" x14ac:dyDescent="0.55000000000000004">
      <c r="B16" s="12">
        <v>1999</v>
      </c>
      <c r="C16" s="15">
        <v>5</v>
      </c>
      <c r="D16" s="9">
        <v>1</v>
      </c>
      <c r="E16" s="12">
        <v>1</v>
      </c>
      <c r="F16" s="68">
        <f>(C16+C15+C14+C13+C12+C11)/6</f>
        <v>8.3333333333333339</v>
      </c>
      <c r="G16" s="68">
        <f t="shared" ref="G16" si="3">(D16+D15+D14+D13+D12+D11)/6</f>
        <v>3.1666666666666665</v>
      </c>
      <c r="H16" s="68">
        <f>(E16+E15+E14+E13+E12+E11)/6</f>
        <v>2.1666666666666665</v>
      </c>
      <c r="I16" s="66">
        <v>343</v>
      </c>
      <c r="J16" s="72">
        <f t="shared" si="0"/>
        <v>13.72</v>
      </c>
      <c r="K16" s="67" t="s">
        <v>17</v>
      </c>
      <c r="P16" s="32"/>
      <c r="X16" s="25"/>
      <c r="Y16" s="25"/>
      <c r="Z16" s="25"/>
    </row>
    <row r="17" spans="2:26" x14ac:dyDescent="0.55000000000000004">
      <c r="B17" s="12">
        <v>2000</v>
      </c>
      <c r="C17" s="15">
        <v>16</v>
      </c>
      <c r="D17" s="9">
        <v>6</v>
      </c>
      <c r="E17" s="12">
        <v>3</v>
      </c>
      <c r="F17" s="68">
        <f t="shared" ref="F17:F22" si="4">(C17+C16+C15+C14+C13+C12)/6</f>
        <v>9.3333333333333339</v>
      </c>
      <c r="G17" s="68">
        <f t="shared" ref="G17:H17" si="5">(D17+D16+D15+D14+D13+D12)/6</f>
        <v>3.6666666666666665</v>
      </c>
      <c r="H17" s="68">
        <f t="shared" si="5"/>
        <v>2.1666666666666665</v>
      </c>
      <c r="I17" s="66">
        <v>354</v>
      </c>
      <c r="J17" s="72">
        <f t="shared" si="0"/>
        <v>14.16</v>
      </c>
      <c r="K17" s="67" t="s">
        <v>18</v>
      </c>
      <c r="X17" s="25"/>
      <c r="Y17" s="25"/>
      <c r="Z17" s="25"/>
    </row>
    <row r="18" spans="2:26" x14ac:dyDescent="0.55000000000000004">
      <c r="B18" s="12">
        <v>2001</v>
      </c>
      <c r="C18" s="15">
        <v>17</v>
      </c>
      <c r="D18" s="9">
        <v>8</v>
      </c>
      <c r="E18" s="12">
        <v>6</v>
      </c>
      <c r="F18" s="68">
        <f t="shared" si="4"/>
        <v>9.3333333333333339</v>
      </c>
      <c r="G18" s="68">
        <f t="shared" ref="G18:H18" si="6">(D18+D17+D16+D15+D14+D13)/6</f>
        <v>3.8333333333333335</v>
      </c>
      <c r="H18" s="68">
        <f t="shared" si="6"/>
        <v>2.6666666666666665</v>
      </c>
      <c r="I18" s="66">
        <v>361</v>
      </c>
      <c r="J18" s="72">
        <f t="shared" si="0"/>
        <v>14.44</v>
      </c>
      <c r="K18" s="67" t="s">
        <v>18</v>
      </c>
      <c r="X18" s="25"/>
      <c r="Y18" s="25"/>
      <c r="Z18" s="25"/>
    </row>
    <row r="19" spans="2:26" x14ac:dyDescent="0.55000000000000004">
      <c r="B19" s="12">
        <v>2002</v>
      </c>
      <c r="C19" s="15">
        <v>15</v>
      </c>
      <c r="D19" s="9">
        <v>7</v>
      </c>
      <c r="E19" s="12">
        <v>4</v>
      </c>
      <c r="F19" s="68">
        <f t="shared" si="4"/>
        <v>10.166666666666666</v>
      </c>
      <c r="G19" s="68">
        <f t="shared" ref="G19:H19" si="7">(D19+D18+D17+D16+D15+D14)/6</f>
        <v>4.333333333333333</v>
      </c>
      <c r="H19" s="68">
        <f t="shared" si="7"/>
        <v>2.8333333333333335</v>
      </c>
      <c r="I19" s="66">
        <v>416</v>
      </c>
      <c r="J19" s="72">
        <f t="shared" si="0"/>
        <v>16.64</v>
      </c>
      <c r="K19" s="67" t="s">
        <v>17</v>
      </c>
    </row>
    <row r="20" spans="2:26" x14ac:dyDescent="0.55000000000000004">
      <c r="B20" s="12">
        <v>2003</v>
      </c>
      <c r="C20" s="15">
        <v>10</v>
      </c>
      <c r="D20" s="9">
        <v>6</v>
      </c>
      <c r="E20" s="12">
        <v>3</v>
      </c>
      <c r="F20" s="68">
        <f t="shared" si="4"/>
        <v>10.666666666666666</v>
      </c>
      <c r="G20" s="68">
        <f t="shared" ref="G20:H20" si="8">(D20+D19+D18+D17+D16+D15)/6</f>
        <v>4.833333333333333</v>
      </c>
      <c r="H20" s="68">
        <f t="shared" si="8"/>
        <v>3</v>
      </c>
      <c r="I20" s="66">
        <v>416</v>
      </c>
      <c r="J20" s="72">
        <f t="shared" si="0"/>
        <v>16.64</v>
      </c>
      <c r="K20" s="67" t="s">
        <v>17</v>
      </c>
    </row>
    <row r="21" spans="2:26" x14ac:dyDescent="0.55000000000000004">
      <c r="B21" s="12">
        <v>2004</v>
      </c>
      <c r="C21" s="15">
        <v>17</v>
      </c>
      <c r="D21" s="9">
        <v>9</v>
      </c>
      <c r="E21" s="12">
        <v>6</v>
      </c>
      <c r="F21" s="68">
        <f t="shared" si="4"/>
        <v>13.333333333333334</v>
      </c>
      <c r="G21" s="68">
        <f t="shared" ref="G21:H21" si="9">(D21+D20+D19+D18+D17+D16)/6</f>
        <v>6.166666666666667</v>
      </c>
      <c r="H21" s="68">
        <f t="shared" si="9"/>
        <v>3.8333333333333335</v>
      </c>
      <c r="I21" s="66">
        <v>431</v>
      </c>
      <c r="J21" s="72">
        <f t="shared" si="0"/>
        <v>17.240000000000002</v>
      </c>
      <c r="K21" s="67" t="s">
        <v>17</v>
      </c>
    </row>
    <row r="22" spans="2:26" x14ac:dyDescent="0.55000000000000004">
      <c r="B22" s="12">
        <v>2005</v>
      </c>
      <c r="C22" s="15">
        <v>7</v>
      </c>
      <c r="D22" s="9">
        <v>2</v>
      </c>
      <c r="E22" s="12">
        <v>2</v>
      </c>
      <c r="F22" s="68">
        <f t="shared" si="4"/>
        <v>13.666666666666666</v>
      </c>
      <c r="G22" s="68">
        <f>(D22+D21+D20+D19+D18+D17)/6</f>
        <v>6.333333333333333</v>
      </c>
      <c r="H22" s="68">
        <f t="shared" ref="H22" si="10">(E22+E21+E20+E19+E18+E17)/6</f>
        <v>4</v>
      </c>
      <c r="I22" s="66">
        <v>361</v>
      </c>
      <c r="J22" s="72">
        <f t="shared" si="0"/>
        <v>14.44</v>
      </c>
      <c r="K22" s="67" t="s">
        <v>17</v>
      </c>
    </row>
    <row r="23" spans="2:26" x14ac:dyDescent="0.55000000000000004">
      <c r="B23" s="12">
        <v>2006</v>
      </c>
      <c r="C23" s="15">
        <v>8</v>
      </c>
      <c r="D23" s="9">
        <v>1</v>
      </c>
      <c r="E23" s="12">
        <v>1</v>
      </c>
      <c r="F23" s="68">
        <f>(C23+C22+C21+C20+C19+C18)/6</f>
        <v>12.333333333333334</v>
      </c>
      <c r="G23" s="68">
        <f t="shared" ref="G23:H23" si="11">(D23+D22+D21+D20+D19+D18)/6</f>
        <v>5.5</v>
      </c>
      <c r="H23" s="68">
        <f t="shared" si="11"/>
        <v>3.6666666666666665</v>
      </c>
      <c r="I23" s="66">
        <v>405</v>
      </c>
      <c r="J23" s="72">
        <f t="shared" si="0"/>
        <v>16.2</v>
      </c>
      <c r="K23" s="67" t="s">
        <v>17</v>
      </c>
    </row>
    <row r="24" spans="2:26" x14ac:dyDescent="0.55000000000000004">
      <c r="C24" s="11"/>
      <c r="D24" s="11"/>
      <c r="E24" s="11"/>
      <c r="F24" s="69"/>
      <c r="G24" s="69"/>
      <c r="H24" s="69"/>
      <c r="I24" s="69"/>
      <c r="J24" s="69"/>
      <c r="K24" s="69"/>
    </row>
    <row r="25" spans="2:26" x14ac:dyDescent="0.55000000000000004">
      <c r="B25" t="s">
        <v>42</v>
      </c>
    </row>
    <row r="26" spans="2:26" x14ac:dyDescent="0.55000000000000004">
      <c r="B26" t="s">
        <v>43</v>
      </c>
    </row>
    <row r="32" spans="2:26" x14ac:dyDescent="0.55000000000000004">
      <c r="F32" s="70"/>
    </row>
  </sheetData>
  <mergeCells count="4">
    <mergeCell ref="J6:K6"/>
    <mergeCell ref="C6:E6"/>
    <mergeCell ref="F6:H6"/>
    <mergeCell ref="F5:H5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B43"/>
  <sheetViews>
    <sheetView topLeftCell="A10" workbookViewId="0">
      <selection activeCell="B25" sqref="B25:B28"/>
    </sheetView>
  </sheetViews>
  <sheetFormatPr defaultRowHeight="14.4" x14ac:dyDescent="0.55000000000000004"/>
  <cols>
    <col min="1" max="1" width="3.26171875" customWidth="1"/>
    <col min="2" max="2" width="8" customWidth="1"/>
    <col min="3" max="3" width="20.3671875" bestFit="1" customWidth="1"/>
    <col min="4" max="4" width="17.734375" style="25" customWidth="1"/>
    <col min="5" max="5" width="15.1015625" customWidth="1"/>
    <col min="6" max="6" width="10.89453125" bestFit="1" customWidth="1"/>
    <col min="7" max="7" width="11.62890625" bestFit="1" customWidth="1"/>
    <col min="8" max="8" width="11.62890625" customWidth="1"/>
    <col min="9" max="9" width="18.3671875" bestFit="1" customWidth="1"/>
    <col min="10" max="10" width="13.89453125" customWidth="1"/>
    <col min="11" max="11" width="16" style="25" bestFit="1" customWidth="1"/>
    <col min="12" max="12" width="18.3671875" style="25" bestFit="1" customWidth="1"/>
    <col min="13" max="13" width="5" customWidth="1"/>
    <col min="14" max="14" width="11.3671875" bestFit="1" customWidth="1"/>
    <col min="15" max="15" width="23.62890625" bestFit="1" customWidth="1"/>
    <col min="16" max="16" width="17.89453125" bestFit="1" customWidth="1"/>
    <col min="21" max="21" width="23.62890625" bestFit="1" customWidth="1"/>
    <col min="22" max="22" width="21" bestFit="1" customWidth="1"/>
    <col min="23" max="24" width="9.1015625" style="25"/>
    <col min="25" max="25" width="23.62890625" style="25" bestFit="1" customWidth="1"/>
    <col min="26" max="26" width="21" bestFit="1" customWidth="1"/>
  </cols>
  <sheetData>
    <row r="1" spans="2:28" x14ac:dyDescent="0.55000000000000004">
      <c r="D1" s="50" t="s">
        <v>116</v>
      </c>
      <c r="E1" s="3"/>
      <c r="F1" s="3"/>
      <c r="G1" s="3"/>
      <c r="H1" s="3"/>
      <c r="I1" s="3"/>
      <c r="J1" s="3"/>
      <c r="K1" s="50"/>
      <c r="L1" s="50"/>
    </row>
    <row r="3" spans="2:28" ht="20.399999999999999" x14ac:dyDescent="0.75">
      <c r="D3" s="80" t="s">
        <v>44</v>
      </c>
    </row>
    <row r="5" spans="2:28" x14ac:dyDescent="0.55000000000000004">
      <c r="B5" s="10"/>
      <c r="C5" s="10"/>
      <c r="D5" s="77" t="s">
        <v>30</v>
      </c>
      <c r="E5" s="29" t="s">
        <v>11</v>
      </c>
      <c r="F5" s="27" t="s">
        <v>21</v>
      </c>
      <c r="G5" s="29" t="s">
        <v>23</v>
      </c>
      <c r="H5" s="27" t="s">
        <v>32</v>
      </c>
      <c r="I5" s="29" t="s">
        <v>36</v>
      </c>
      <c r="J5" s="27" t="s">
        <v>25</v>
      </c>
      <c r="K5" s="52" t="s">
        <v>30</v>
      </c>
      <c r="L5" s="73" t="s">
        <v>28</v>
      </c>
      <c r="N5" s="36" t="s">
        <v>33</v>
      </c>
      <c r="O5" s="34"/>
      <c r="P5" s="34"/>
      <c r="Q5" s="34"/>
      <c r="R5" s="34"/>
      <c r="S5" s="34"/>
      <c r="T5" s="34"/>
      <c r="U5" s="34"/>
      <c r="V5" s="34"/>
      <c r="Z5" s="25"/>
      <c r="AA5" s="25"/>
      <c r="AB5" s="25"/>
    </row>
    <row r="6" spans="2:28" x14ac:dyDescent="0.55000000000000004">
      <c r="B6" s="8" t="s">
        <v>0</v>
      </c>
      <c r="C6" s="7" t="s">
        <v>20</v>
      </c>
      <c r="D6" s="78" t="s">
        <v>50</v>
      </c>
      <c r="E6" s="30" t="s">
        <v>31</v>
      </c>
      <c r="F6" s="28" t="s">
        <v>22</v>
      </c>
      <c r="G6" s="30" t="s">
        <v>24</v>
      </c>
      <c r="H6" s="28" t="s">
        <v>31</v>
      </c>
      <c r="I6" s="30" t="s">
        <v>35</v>
      </c>
      <c r="J6" s="28" t="s">
        <v>26</v>
      </c>
      <c r="K6" s="53" t="s">
        <v>29</v>
      </c>
      <c r="L6" s="74" t="s">
        <v>27</v>
      </c>
      <c r="N6" s="34"/>
      <c r="O6" s="34"/>
      <c r="P6" s="34"/>
      <c r="Q6" s="34"/>
      <c r="R6" s="34"/>
      <c r="S6" s="34"/>
      <c r="T6" s="34"/>
      <c r="U6" s="34"/>
      <c r="V6" s="34"/>
      <c r="Z6" s="25"/>
      <c r="AA6" s="25"/>
      <c r="AB6" s="25"/>
    </row>
    <row r="7" spans="2:28" x14ac:dyDescent="0.55000000000000004">
      <c r="B7" s="8">
        <v>2007</v>
      </c>
      <c r="C7" s="9" t="s">
        <v>4</v>
      </c>
      <c r="D7" s="44">
        <v>178</v>
      </c>
      <c r="E7" s="13">
        <v>10</v>
      </c>
      <c r="F7" s="13">
        <v>0</v>
      </c>
      <c r="G7" s="13">
        <v>0</v>
      </c>
      <c r="H7" s="13">
        <v>0</v>
      </c>
      <c r="I7" s="13">
        <v>0</v>
      </c>
      <c r="J7" s="13">
        <v>10</v>
      </c>
      <c r="K7" s="75">
        <f>0.09*D7</f>
        <v>16.02</v>
      </c>
      <c r="L7" s="44" t="s">
        <v>17</v>
      </c>
      <c r="N7" s="34" t="s">
        <v>117</v>
      </c>
      <c r="O7" s="34"/>
      <c r="P7" s="34"/>
      <c r="Q7" s="34"/>
      <c r="R7" s="34"/>
      <c r="S7" s="34"/>
      <c r="T7" s="34"/>
      <c r="U7" s="34"/>
      <c r="V7" s="34"/>
      <c r="Z7" s="25"/>
      <c r="AA7" s="25"/>
      <c r="AB7" s="25"/>
    </row>
    <row r="8" spans="2:28" x14ac:dyDescent="0.55000000000000004">
      <c r="B8" s="8"/>
      <c r="C8" s="9" t="s">
        <v>2</v>
      </c>
      <c r="D8" s="45">
        <v>240</v>
      </c>
      <c r="E8" s="9">
        <v>8</v>
      </c>
      <c r="F8" s="9">
        <v>3</v>
      </c>
      <c r="G8" s="9">
        <v>2</v>
      </c>
      <c r="H8" s="9">
        <v>6</v>
      </c>
      <c r="I8" s="9">
        <v>15</v>
      </c>
      <c r="J8" s="9">
        <v>20</v>
      </c>
      <c r="K8" s="76">
        <f>0.09*D8</f>
        <v>21.599999999999998</v>
      </c>
      <c r="L8" s="45" t="s">
        <v>17</v>
      </c>
      <c r="N8" s="34" t="s">
        <v>118</v>
      </c>
      <c r="O8" s="34"/>
      <c r="P8" s="34"/>
      <c r="Q8" s="34"/>
      <c r="R8" s="34"/>
      <c r="S8" s="34"/>
      <c r="T8" s="34"/>
      <c r="U8" s="34"/>
      <c r="V8" s="34"/>
      <c r="Z8" s="25"/>
      <c r="AA8" s="25"/>
      <c r="AB8" s="25"/>
    </row>
    <row r="9" spans="2:28" x14ac:dyDescent="0.55000000000000004">
      <c r="B9" s="8"/>
      <c r="C9" s="9" t="s">
        <v>3</v>
      </c>
      <c r="D9" s="45">
        <v>153</v>
      </c>
      <c r="E9" s="9">
        <v>6</v>
      </c>
      <c r="F9" s="9">
        <v>2</v>
      </c>
      <c r="G9" s="9">
        <v>1</v>
      </c>
      <c r="H9" s="9">
        <v>4</v>
      </c>
      <c r="I9" s="9">
        <v>10</v>
      </c>
      <c r="J9" s="9">
        <v>13</v>
      </c>
      <c r="K9" s="76">
        <f>0.15*D9</f>
        <v>22.95</v>
      </c>
      <c r="L9" s="45" t="s">
        <v>17</v>
      </c>
      <c r="N9" s="34" t="s">
        <v>119</v>
      </c>
      <c r="O9" s="34"/>
      <c r="P9" s="34"/>
      <c r="Q9" s="34"/>
      <c r="R9" s="34"/>
      <c r="S9" s="34"/>
      <c r="T9" s="34"/>
      <c r="U9" s="34"/>
      <c r="V9" s="34"/>
      <c r="Z9" s="25"/>
      <c r="AA9" s="25"/>
      <c r="AB9" s="25"/>
    </row>
    <row r="10" spans="2:28" x14ac:dyDescent="0.55000000000000004">
      <c r="B10" s="8">
        <v>2008</v>
      </c>
      <c r="C10" s="9" t="s">
        <v>4</v>
      </c>
      <c r="D10" s="45">
        <v>185</v>
      </c>
      <c r="E10" s="9"/>
      <c r="F10" s="9">
        <v>8</v>
      </c>
      <c r="G10" s="9">
        <v>0</v>
      </c>
      <c r="H10" s="9">
        <v>0</v>
      </c>
      <c r="I10" s="9">
        <v>0</v>
      </c>
      <c r="J10" s="9">
        <v>8</v>
      </c>
      <c r="K10" s="75">
        <f>0.09*D10</f>
        <v>16.649999999999999</v>
      </c>
      <c r="L10" s="45" t="s">
        <v>17</v>
      </c>
      <c r="N10" s="34"/>
      <c r="O10" s="34"/>
      <c r="P10" s="34"/>
      <c r="Q10" s="34"/>
      <c r="R10" s="34"/>
      <c r="S10" s="34"/>
      <c r="T10" s="34"/>
      <c r="U10" s="34"/>
      <c r="V10" s="34"/>
      <c r="Z10" s="25"/>
      <c r="AA10" s="25"/>
      <c r="AB10" s="25"/>
    </row>
    <row r="11" spans="2:28" x14ac:dyDescent="0.55000000000000004">
      <c r="B11" s="8"/>
      <c r="C11" s="9" t="s">
        <v>2</v>
      </c>
      <c r="D11" s="45">
        <v>252</v>
      </c>
      <c r="E11" s="9"/>
      <c r="F11" s="9">
        <v>9</v>
      </c>
      <c r="G11" s="9">
        <v>3</v>
      </c>
      <c r="H11" s="9">
        <v>1</v>
      </c>
      <c r="I11" s="9">
        <v>10</v>
      </c>
      <c r="J11" s="9">
        <v>30</v>
      </c>
      <c r="K11" s="76">
        <f>0.09*D11</f>
        <v>22.68</v>
      </c>
      <c r="L11" s="45" t="s">
        <v>18</v>
      </c>
      <c r="N11" s="25"/>
      <c r="O11" s="25"/>
      <c r="Z11" s="25"/>
      <c r="AA11" s="25"/>
      <c r="AB11" s="25"/>
    </row>
    <row r="12" spans="2:28" x14ac:dyDescent="0.55000000000000004">
      <c r="B12" s="8"/>
      <c r="C12" s="9" t="s">
        <v>3</v>
      </c>
      <c r="D12" s="45">
        <v>159</v>
      </c>
      <c r="E12" s="9"/>
      <c r="F12" s="9">
        <v>20</v>
      </c>
      <c r="G12" s="9">
        <v>7</v>
      </c>
      <c r="H12" s="9">
        <v>5</v>
      </c>
      <c r="I12" s="9">
        <v>11</v>
      </c>
      <c r="J12" s="9">
        <v>41</v>
      </c>
      <c r="K12" s="76">
        <f>0.15*D12</f>
        <v>23.849999999999998</v>
      </c>
      <c r="L12" s="45" t="s">
        <v>18</v>
      </c>
      <c r="N12" s="25"/>
      <c r="O12" s="3"/>
      <c r="Z12" s="25"/>
      <c r="AA12" s="25"/>
      <c r="AB12" s="25"/>
    </row>
    <row r="13" spans="2:28" x14ac:dyDescent="0.55000000000000004">
      <c r="B13" s="8">
        <v>2009</v>
      </c>
      <c r="C13" s="9" t="s">
        <v>4</v>
      </c>
      <c r="D13" s="45">
        <v>181</v>
      </c>
      <c r="E13" s="9">
        <v>8</v>
      </c>
      <c r="F13" s="9">
        <v>0</v>
      </c>
      <c r="G13" s="9">
        <v>0</v>
      </c>
      <c r="H13" s="9">
        <v>0</v>
      </c>
      <c r="I13" s="9">
        <v>0</v>
      </c>
      <c r="J13" s="9">
        <v>8</v>
      </c>
      <c r="K13" s="75">
        <f>0.09*D13</f>
        <v>16.29</v>
      </c>
      <c r="L13" s="45" t="s">
        <v>17</v>
      </c>
      <c r="N13" s="25"/>
      <c r="O13" s="3"/>
      <c r="Z13" s="25"/>
      <c r="AA13" s="25"/>
      <c r="AB13" s="25"/>
    </row>
    <row r="14" spans="2:28" x14ac:dyDescent="0.55000000000000004">
      <c r="B14" s="8"/>
      <c r="C14" s="9" t="s">
        <v>2</v>
      </c>
      <c r="D14" s="45">
        <v>245</v>
      </c>
      <c r="E14" s="9">
        <v>8</v>
      </c>
      <c r="F14" s="9">
        <v>0</v>
      </c>
      <c r="G14" s="9">
        <v>2</v>
      </c>
      <c r="H14" s="9">
        <v>7</v>
      </c>
      <c r="I14" s="9">
        <v>18</v>
      </c>
      <c r="J14" s="9">
        <v>20</v>
      </c>
      <c r="K14" s="76">
        <f>0.09*D14</f>
        <v>22.05</v>
      </c>
      <c r="L14" s="45" t="s">
        <v>17</v>
      </c>
      <c r="O14" s="3"/>
      <c r="U14" s="32"/>
      <c r="Z14" s="25"/>
      <c r="AA14" s="25"/>
      <c r="AB14" s="25"/>
    </row>
    <row r="15" spans="2:28" x14ac:dyDescent="0.55000000000000004">
      <c r="B15" s="8"/>
      <c r="C15" s="9" t="s">
        <v>3</v>
      </c>
      <c r="D15" s="45">
        <v>156</v>
      </c>
      <c r="E15" s="9">
        <v>8</v>
      </c>
      <c r="F15" s="9">
        <v>3</v>
      </c>
      <c r="G15" s="9">
        <v>2</v>
      </c>
      <c r="H15" s="9">
        <v>6</v>
      </c>
      <c r="I15" s="9">
        <v>15</v>
      </c>
      <c r="J15" s="9">
        <v>20</v>
      </c>
      <c r="K15" s="76">
        <f>0.15*D15</f>
        <v>23.4</v>
      </c>
      <c r="L15" s="45" t="s">
        <v>17</v>
      </c>
      <c r="O15" s="32"/>
      <c r="Z15" s="25"/>
      <c r="AA15" s="25"/>
      <c r="AB15" s="25"/>
    </row>
    <row r="16" spans="2:28" x14ac:dyDescent="0.55000000000000004">
      <c r="B16" s="8">
        <v>2010</v>
      </c>
      <c r="C16" s="9" t="s">
        <v>4</v>
      </c>
      <c r="D16" s="45">
        <v>188</v>
      </c>
      <c r="E16" s="9">
        <v>7</v>
      </c>
      <c r="F16" s="9">
        <v>0</v>
      </c>
      <c r="G16" s="9">
        <v>0</v>
      </c>
      <c r="H16" s="9">
        <v>0</v>
      </c>
      <c r="I16" s="9">
        <v>0</v>
      </c>
      <c r="J16" s="9">
        <v>7</v>
      </c>
      <c r="K16" s="75">
        <f>0.09*D16</f>
        <v>16.919999999999998</v>
      </c>
      <c r="L16" s="45" t="s">
        <v>17</v>
      </c>
      <c r="O16" s="3"/>
    </row>
    <row r="17" spans="2:26" x14ac:dyDescent="0.55000000000000004">
      <c r="B17" s="8"/>
      <c r="C17" s="9" t="s">
        <v>2</v>
      </c>
      <c r="D17" s="45">
        <v>253</v>
      </c>
      <c r="E17" s="9">
        <v>12</v>
      </c>
      <c r="F17" s="9">
        <v>6</v>
      </c>
      <c r="G17" s="9">
        <v>2</v>
      </c>
      <c r="H17" s="9">
        <v>5</v>
      </c>
      <c r="I17" s="9">
        <v>13</v>
      </c>
      <c r="J17" s="9">
        <v>21</v>
      </c>
      <c r="K17" s="76">
        <f>0.09*D17</f>
        <v>22.77</v>
      </c>
      <c r="L17" s="45" t="s">
        <v>17</v>
      </c>
      <c r="O17" s="3"/>
      <c r="Z17" s="32"/>
    </row>
    <row r="18" spans="2:26" x14ac:dyDescent="0.55000000000000004">
      <c r="B18" s="8"/>
      <c r="C18" s="9" t="s">
        <v>3</v>
      </c>
      <c r="D18" s="45">
        <v>161</v>
      </c>
      <c r="E18" s="9">
        <v>24</v>
      </c>
      <c r="F18" s="9">
        <v>11</v>
      </c>
      <c r="G18" s="9">
        <v>2</v>
      </c>
      <c r="H18" s="9">
        <v>13</v>
      </c>
      <c r="I18" s="9">
        <v>34</v>
      </c>
      <c r="J18" s="9">
        <v>47</v>
      </c>
      <c r="K18" s="76">
        <f>0.15*D18</f>
        <v>24.15</v>
      </c>
      <c r="L18" s="45" t="s">
        <v>18</v>
      </c>
      <c r="O18" s="3"/>
    </row>
    <row r="19" spans="2:26" x14ac:dyDescent="0.55000000000000004">
      <c r="B19" s="8">
        <v>2011</v>
      </c>
      <c r="C19" s="9" t="s">
        <v>4</v>
      </c>
      <c r="D19" s="45">
        <v>188</v>
      </c>
      <c r="E19" s="9">
        <v>7</v>
      </c>
      <c r="F19" s="9">
        <v>0</v>
      </c>
      <c r="G19" s="9">
        <v>0</v>
      </c>
      <c r="H19" s="9">
        <v>0</v>
      </c>
      <c r="I19" s="9">
        <v>0</v>
      </c>
      <c r="J19" s="9">
        <v>7</v>
      </c>
      <c r="K19" s="75">
        <f>0.09*D19</f>
        <v>16.919999999999998</v>
      </c>
      <c r="L19" s="45" t="s">
        <v>17</v>
      </c>
      <c r="O19" s="3"/>
    </row>
    <row r="20" spans="2:26" x14ac:dyDescent="0.55000000000000004">
      <c r="B20" s="8"/>
      <c r="C20" s="9" t="s">
        <v>2</v>
      </c>
      <c r="D20" s="45">
        <v>248</v>
      </c>
      <c r="E20" s="9">
        <v>14</v>
      </c>
      <c r="F20" s="9">
        <v>6</v>
      </c>
      <c r="G20" s="9">
        <v>0</v>
      </c>
      <c r="H20" s="9">
        <v>10</v>
      </c>
      <c r="I20" s="9">
        <v>26</v>
      </c>
      <c r="J20" s="9">
        <v>32</v>
      </c>
      <c r="K20" s="76">
        <f>0.09*D20</f>
        <v>22.32</v>
      </c>
      <c r="L20" s="45" t="s">
        <v>18</v>
      </c>
      <c r="O20" s="3"/>
    </row>
    <row r="21" spans="2:26" x14ac:dyDescent="0.55000000000000004">
      <c r="B21" s="8"/>
      <c r="C21" s="9" t="s">
        <v>3</v>
      </c>
      <c r="D21" s="45">
        <v>157</v>
      </c>
      <c r="E21" s="9">
        <v>16</v>
      </c>
      <c r="F21" s="9">
        <v>11</v>
      </c>
      <c r="G21" s="9">
        <v>0</v>
      </c>
      <c r="H21" s="9">
        <v>5</v>
      </c>
      <c r="I21" s="9">
        <v>13</v>
      </c>
      <c r="J21" s="9">
        <v>24</v>
      </c>
      <c r="K21" s="76">
        <f>0.15*D21</f>
        <v>23.55</v>
      </c>
      <c r="L21" s="45" t="s">
        <v>17</v>
      </c>
    </row>
    <row r="22" spans="2:26" x14ac:dyDescent="0.55000000000000004">
      <c r="B22" s="8">
        <v>2012</v>
      </c>
      <c r="C22" s="9" t="s">
        <v>4</v>
      </c>
      <c r="D22" s="45">
        <v>190</v>
      </c>
      <c r="E22" s="9">
        <v>6</v>
      </c>
      <c r="F22" s="9">
        <v>0</v>
      </c>
      <c r="G22" s="9">
        <v>0</v>
      </c>
      <c r="H22" s="9">
        <v>0</v>
      </c>
      <c r="I22" s="9">
        <v>0</v>
      </c>
      <c r="J22" s="9">
        <v>6</v>
      </c>
      <c r="K22" s="75">
        <f>0.09*D22</f>
        <v>17.099999999999998</v>
      </c>
      <c r="L22" s="45" t="s">
        <v>17</v>
      </c>
    </row>
    <row r="23" spans="2:26" x14ac:dyDescent="0.55000000000000004">
      <c r="B23" s="9"/>
      <c r="C23" s="9" t="s">
        <v>2</v>
      </c>
      <c r="D23" s="45">
        <v>257</v>
      </c>
      <c r="E23" s="9">
        <v>8</v>
      </c>
      <c r="F23" s="9">
        <v>5</v>
      </c>
      <c r="G23" s="9">
        <v>3</v>
      </c>
      <c r="H23" s="9">
        <v>3</v>
      </c>
      <c r="I23" s="9">
        <v>7</v>
      </c>
      <c r="J23" s="9">
        <v>15</v>
      </c>
      <c r="K23" s="76">
        <f>0.09*D23</f>
        <v>23.13</v>
      </c>
      <c r="L23" s="45" t="s">
        <v>17</v>
      </c>
    </row>
    <row r="24" spans="2:26" x14ac:dyDescent="0.55000000000000004">
      <c r="B24" s="9"/>
      <c r="C24" s="9" t="s">
        <v>3</v>
      </c>
      <c r="D24" s="45">
        <v>163</v>
      </c>
      <c r="E24" s="9">
        <v>18</v>
      </c>
      <c r="F24" s="9">
        <v>8</v>
      </c>
      <c r="G24" s="9">
        <v>3</v>
      </c>
      <c r="H24" s="9">
        <v>8</v>
      </c>
      <c r="I24" s="9">
        <v>21</v>
      </c>
      <c r="J24" s="9">
        <v>34</v>
      </c>
      <c r="K24" s="76">
        <f>0.15*D24</f>
        <v>24.45</v>
      </c>
      <c r="L24" s="45" t="s">
        <v>18</v>
      </c>
    </row>
    <row r="25" spans="2:26" x14ac:dyDescent="0.55000000000000004">
      <c r="B25" s="8">
        <v>2013</v>
      </c>
      <c r="C25" s="9" t="s">
        <v>4</v>
      </c>
      <c r="D25" s="9">
        <v>225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17</v>
      </c>
      <c r="L25" s="9" t="s">
        <v>17</v>
      </c>
    </row>
    <row r="26" spans="2:26" x14ac:dyDescent="0.55000000000000004">
      <c r="B26" s="8"/>
      <c r="C26" s="9" t="s">
        <v>2</v>
      </c>
      <c r="D26" s="9">
        <v>258</v>
      </c>
      <c r="E26" s="9">
        <v>10</v>
      </c>
      <c r="F26" s="9">
        <v>2</v>
      </c>
      <c r="G26" s="9">
        <v>3</v>
      </c>
      <c r="H26" s="9">
        <v>5</v>
      </c>
      <c r="I26" s="9">
        <v>13</v>
      </c>
      <c r="J26" s="9">
        <v>18</v>
      </c>
      <c r="K26" s="9">
        <v>20</v>
      </c>
      <c r="L26" s="9" t="s">
        <v>17</v>
      </c>
    </row>
    <row r="27" spans="2:26" x14ac:dyDescent="0.55000000000000004">
      <c r="B27" s="8"/>
      <c r="C27" s="9" t="s">
        <v>3</v>
      </c>
      <c r="D27" s="9">
        <v>258</v>
      </c>
      <c r="E27" s="9">
        <v>7</v>
      </c>
      <c r="F27" s="9">
        <v>3</v>
      </c>
      <c r="G27" s="9">
        <v>2</v>
      </c>
      <c r="H27" s="9">
        <v>3</v>
      </c>
      <c r="I27" s="9">
        <v>7</v>
      </c>
      <c r="J27" s="9">
        <v>12</v>
      </c>
      <c r="K27" s="9">
        <v>39</v>
      </c>
      <c r="L27" s="9" t="s">
        <v>17</v>
      </c>
    </row>
    <row r="28" spans="2:26" x14ac:dyDescent="0.55000000000000004">
      <c r="B28" s="8">
        <v>2014</v>
      </c>
      <c r="C28" s="9" t="s">
        <v>4</v>
      </c>
      <c r="D28" s="9">
        <v>230</v>
      </c>
      <c r="E28" s="9">
        <v>2</v>
      </c>
      <c r="F28" s="9">
        <v>0</v>
      </c>
      <c r="G28" s="9">
        <v>0</v>
      </c>
      <c r="H28" s="9">
        <v>0</v>
      </c>
      <c r="I28" s="9">
        <v>0</v>
      </c>
      <c r="J28" s="9">
        <v>2</v>
      </c>
      <c r="K28" s="9">
        <v>18</v>
      </c>
      <c r="L28" s="9" t="s">
        <v>17</v>
      </c>
    </row>
    <row r="29" spans="2:26" x14ac:dyDescent="0.55000000000000004">
      <c r="B29" s="9"/>
      <c r="C29" s="9" t="s">
        <v>2</v>
      </c>
      <c r="D29" s="9">
        <v>260</v>
      </c>
      <c r="E29" s="9">
        <v>3</v>
      </c>
      <c r="F29" s="9">
        <v>1</v>
      </c>
      <c r="G29" s="9">
        <v>1</v>
      </c>
      <c r="H29" s="9">
        <v>1</v>
      </c>
      <c r="I29" s="9">
        <v>5</v>
      </c>
      <c r="J29" s="9">
        <v>7</v>
      </c>
      <c r="K29" s="9">
        <v>20</v>
      </c>
      <c r="L29" s="9" t="s">
        <v>17</v>
      </c>
    </row>
    <row r="30" spans="2:26" x14ac:dyDescent="0.55000000000000004">
      <c r="B30" s="9"/>
      <c r="C30" s="9" t="s">
        <v>3</v>
      </c>
      <c r="D30" s="9">
        <v>260</v>
      </c>
      <c r="E30" s="9">
        <v>9</v>
      </c>
      <c r="F30" s="9">
        <v>5</v>
      </c>
      <c r="G30" s="9">
        <v>2</v>
      </c>
      <c r="H30" s="9">
        <v>4</v>
      </c>
      <c r="I30" s="9">
        <v>10</v>
      </c>
      <c r="J30" s="9">
        <v>17</v>
      </c>
      <c r="K30" s="9">
        <v>39</v>
      </c>
      <c r="L30" s="9" t="s">
        <v>17</v>
      </c>
    </row>
    <row r="32" spans="2:26" x14ac:dyDescent="0.55000000000000004">
      <c r="F32" s="31" t="s">
        <v>37</v>
      </c>
    </row>
    <row r="33" spans="2:26" x14ac:dyDescent="0.55000000000000004">
      <c r="B33" t="s">
        <v>38</v>
      </c>
    </row>
    <row r="34" spans="2:26" x14ac:dyDescent="0.55000000000000004">
      <c r="B34" t="s">
        <v>39</v>
      </c>
    </row>
    <row r="35" spans="2:26" x14ac:dyDescent="0.55000000000000004">
      <c r="B35" t="s">
        <v>40</v>
      </c>
    </row>
    <row r="36" spans="2:26" x14ac:dyDescent="0.55000000000000004">
      <c r="B36" t="s">
        <v>45</v>
      </c>
    </row>
    <row r="37" spans="2:26" x14ac:dyDescent="0.55000000000000004">
      <c r="B37" t="s">
        <v>46</v>
      </c>
    </row>
    <row r="38" spans="2:26" x14ac:dyDescent="0.55000000000000004">
      <c r="B38" s="3" t="s">
        <v>41</v>
      </c>
    </row>
    <row r="39" spans="2:26" x14ac:dyDescent="0.55000000000000004">
      <c r="Z39" t="s">
        <v>103</v>
      </c>
    </row>
    <row r="40" spans="2:26" x14ac:dyDescent="0.55000000000000004">
      <c r="B40" s="43" t="s">
        <v>99</v>
      </c>
      <c r="C40" s="43"/>
      <c r="E40" s="34"/>
      <c r="F40" s="34"/>
      <c r="G40" s="34"/>
      <c r="H40" s="25"/>
      <c r="I40" s="25"/>
    </row>
    <row r="41" spans="2:26" x14ac:dyDescent="0.55000000000000004">
      <c r="B41" s="34" t="s">
        <v>100</v>
      </c>
      <c r="C41" s="34"/>
      <c r="E41" s="34"/>
      <c r="F41" s="34"/>
      <c r="G41" s="34"/>
      <c r="H41" s="25"/>
      <c r="I41" s="25"/>
    </row>
    <row r="42" spans="2:26" x14ac:dyDescent="0.55000000000000004">
      <c r="B42" s="34" t="s">
        <v>101</v>
      </c>
      <c r="C42" s="34"/>
      <c r="E42" s="34"/>
      <c r="F42" s="34"/>
      <c r="G42" s="34"/>
      <c r="H42" s="25"/>
      <c r="I42" s="25"/>
    </row>
    <row r="43" spans="2:26" x14ac:dyDescent="0.55000000000000004">
      <c r="B43" s="34" t="s">
        <v>102</v>
      </c>
      <c r="C43" s="34"/>
      <c r="E43" s="34"/>
      <c r="F43" s="34"/>
      <c r="G43" s="34"/>
      <c r="H43" s="25"/>
      <c r="I43" s="2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 1_Criterion 1</vt:lpstr>
      <vt:lpstr>Dataset 2_Criterion 1</vt:lpstr>
      <vt:lpstr>Dataset 3_Criterion 1</vt:lpstr>
      <vt:lpstr>Dataset 4_Criterion 2</vt:lpstr>
      <vt:lpstr>Dataset 5_Criterion 3</vt:lpstr>
      <vt:lpstr>Dataset 6_Criterion 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pachamama</cp:lastModifiedBy>
  <dcterms:created xsi:type="dcterms:W3CDTF">2013-05-14T21:12:10Z</dcterms:created>
  <dcterms:modified xsi:type="dcterms:W3CDTF">2019-05-24T10:56:21Z</dcterms:modified>
</cp:coreProperties>
</file>