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hamama\Desktop\Grizzly Lesson\"/>
    </mc:Choice>
  </mc:AlternateContent>
  <xr:revisionPtr revIDLastSave="0" documentId="8_{85C90953-B861-4332-8FF9-A8A63D3ECC3F}" xr6:coauthVersionLast="43" xr6:coauthVersionMax="43" xr10:uidLastSave="{00000000-0000-0000-0000-000000000000}"/>
  <bookViews>
    <workbookView xWindow="2166" yWindow="2166" windowWidth="17280" windowHeight="8994" firstSheet="2" activeTab="5" xr2:uid="{00000000-000D-0000-FFFF-FFFF00000000}"/>
  </bookViews>
  <sheets>
    <sheet name="Dataset 1_Criterion 1" sheetId="2" r:id="rId1"/>
    <sheet name="Dataset 2_Criterion 1" sheetId="4" r:id="rId2"/>
    <sheet name="Dataset 3_Criterion 1" sheetId="6" r:id="rId3"/>
    <sheet name="Dataset 4_Criterion 2" sheetId="10" r:id="rId4"/>
    <sheet name="Dataset 5_Criterion 3" sheetId="8" r:id="rId5"/>
    <sheet name="Dataset 6_Criterion 3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4" l="1"/>
  <c r="F24" i="4"/>
  <c r="G7" i="6" l="1"/>
  <c r="D9" i="2"/>
  <c r="D8" i="2"/>
  <c r="J12" i="8"/>
  <c r="J8" i="8"/>
  <c r="F14" i="8"/>
  <c r="K8" i="9"/>
  <c r="K7" i="9"/>
  <c r="K9" i="9"/>
  <c r="F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D8" authorId="0" shapeId="0" xr:uid="{00000000-0006-0000-0000-000001000000}">
      <text>
        <r>
          <rPr>
            <sz val="9"/>
            <color indexed="81"/>
            <rFont val="Tahoma"/>
            <family val="2"/>
          </rPr>
          <t>If lambda is estimated by dividing the population at Year 1 by the population at Year 2, then…..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F6" authorId="0" shapeId="0" xr:uid="{00000000-0006-0000-0100-000001000000}">
      <text>
        <r>
          <rPr>
            <sz val="8"/>
            <color indexed="81"/>
            <rFont val="Tahoma"/>
            <family val="2"/>
          </rPr>
          <t>This number should include 3 segments of the population…..hint:  look to your left :)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G7" authorId="0" shapeId="0" xr:uid="{00000000-0006-0000-0200-000001000000}">
      <text>
        <r>
          <rPr>
            <sz val="9"/>
            <color indexed="81"/>
            <rFont val="Tahoma"/>
            <family val="2"/>
          </rPr>
          <t>look at the equation in this cell to help you figure out how to calculate NChao2 for each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J8" authorId="0" shapeId="0" xr:uid="{00000000-0006-0000-0400-000001000000}">
      <text>
        <r>
          <rPr>
            <sz val="9"/>
            <color indexed="81"/>
            <rFont val="Tahoma"/>
            <family val="2"/>
          </rPr>
          <t>For this cell, we want to know what is 4% of the minimum population estimate for each year?</t>
        </r>
      </text>
    </comment>
    <comment ref="F1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look at the equation in this cell to help you figure out how to calculate this value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</author>
  </authors>
  <commentList>
    <comment ref="K7" authorId="0" shapeId="0" xr:uid="{00000000-0006-0000-0500-000001000000}">
      <text>
        <r>
          <rPr>
            <sz val="9"/>
            <color indexed="81"/>
            <rFont val="Tahoma"/>
            <family val="2"/>
          </rPr>
          <t>Use this equation:  0.09*annual size estimate</t>
        </r>
      </text>
    </comment>
    <comment ref="L7" authorId="0" shapeId="0" xr:uid="{00000000-0006-0000-0500-000002000000}">
      <text>
        <r>
          <rPr>
            <sz val="9"/>
            <color indexed="81"/>
            <rFont val="Tahoma"/>
            <family val="2"/>
          </rPr>
          <t>Since the total mortality for dependent young was 10, and 10 is less than the annual mortality limit (which is 16), then this answer is "under"</t>
        </r>
      </text>
    </comment>
    <comment ref="K8" authorId="0" shapeId="0" xr:uid="{00000000-0006-0000-0500-000003000000}">
      <text>
        <r>
          <rPr>
            <sz val="9"/>
            <color indexed="81"/>
            <rFont val="Tahoma"/>
            <family val="2"/>
          </rPr>
          <t>Use this equation:  .09* annual size estimate</t>
        </r>
      </text>
    </comment>
    <comment ref="K9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Use this equation:  0.15 * annual size estimate
</t>
        </r>
      </text>
    </comment>
  </commentList>
</comments>
</file>

<file path=xl/sharedStrings.xml><?xml version="1.0" encoding="utf-8"?>
<sst xmlns="http://schemas.openxmlformats.org/spreadsheetml/2006/main" count="552" uniqueCount="145">
  <si>
    <t>Year</t>
  </si>
  <si>
    <t>Minimum Population Estimate</t>
  </si>
  <si>
    <t>Independent females</t>
  </si>
  <si>
    <t>Independent males</t>
  </si>
  <si>
    <t>Dependent young</t>
  </si>
  <si>
    <t>Lower 95% CI</t>
  </si>
  <si>
    <t>Upper 95% CI</t>
  </si>
  <si>
    <t>Estimated Number</t>
  </si>
  <si>
    <t>m</t>
  </si>
  <si>
    <t>f1</t>
  </si>
  <si>
    <t>f2</t>
  </si>
  <si>
    <t>Human-caused</t>
  </si>
  <si>
    <t>All Bears</t>
  </si>
  <si>
    <t>Female</t>
  </si>
  <si>
    <t>Adult Female</t>
  </si>
  <si>
    <t>6-year running averages</t>
  </si>
  <si>
    <t>Year result</t>
  </si>
  <si>
    <t>Under</t>
  </si>
  <si>
    <t>Exceeded</t>
  </si>
  <si>
    <t>Population segment</t>
  </si>
  <si>
    <t>Sanctioned</t>
  </si>
  <si>
    <t>removals</t>
  </si>
  <si>
    <t>Radio</t>
  </si>
  <si>
    <t>marked loss</t>
  </si>
  <si>
    <t>Estimated</t>
  </si>
  <si>
    <t>total mortality</t>
  </si>
  <si>
    <t>year result</t>
  </si>
  <si>
    <t>Mortality threshold</t>
  </si>
  <si>
    <t>mortality limit</t>
  </si>
  <si>
    <t>Annual</t>
  </si>
  <si>
    <t>loss</t>
  </si>
  <si>
    <t>Reported</t>
  </si>
  <si>
    <t>Instructions</t>
  </si>
  <si>
    <t>Explanations and definitions for each column label are provided at the bottom of the table</t>
  </si>
  <si>
    <t>&amp; unreported loss</t>
  </si>
  <si>
    <t>Estimated reported</t>
  </si>
  <si>
    <r>
      <rPr>
        <b/>
        <sz val="11"/>
        <color theme="1"/>
        <rFont val="Calibri"/>
        <family val="2"/>
        <scheme val="minor"/>
      </rPr>
      <t xml:space="preserve">Sanctioned removals: </t>
    </r>
    <r>
      <rPr>
        <sz val="11"/>
        <color theme="1"/>
        <rFont val="Calibri"/>
        <family val="2"/>
        <scheme val="minor"/>
      </rPr>
      <t xml:space="preserve"> annual count of agency sanctioned management removals of independent aged bears including those involving radio marked bears</t>
    </r>
  </si>
  <si>
    <r>
      <rPr>
        <b/>
        <sz val="11"/>
        <color theme="1"/>
        <rFont val="Calibri"/>
        <family val="2"/>
        <scheme val="minor"/>
      </rPr>
      <t xml:space="preserve">Radio marked loss: </t>
    </r>
    <r>
      <rPr>
        <sz val="11"/>
        <color theme="1"/>
        <rFont val="Calibri"/>
        <family val="2"/>
        <scheme val="minor"/>
      </rPr>
      <t>annual count of loss for independent aged bears wearing active telemetry except those removed through management actions</t>
    </r>
  </si>
  <si>
    <r>
      <rPr>
        <b/>
        <sz val="11"/>
        <color theme="1"/>
        <rFont val="Calibri"/>
        <family val="2"/>
        <scheme val="minor"/>
      </rPr>
      <t xml:space="preserve">Estimated reported and unreported loss: </t>
    </r>
    <r>
      <rPr>
        <sz val="11"/>
        <color theme="1"/>
        <rFont val="Calibri"/>
        <family val="2"/>
        <scheme val="minor"/>
      </rPr>
      <t xml:space="preserve"> the median of the credible interval for the estimated reported and unreported loss</t>
    </r>
  </si>
  <si>
    <r>
      <rPr>
        <b/>
        <sz val="11"/>
        <color theme="1"/>
        <rFont val="Calibri"/>
        <family val="2"/>
        <scheme val="minor"/>
      </rPr>
      <t xml:space="preserve">Estimated total mortality: </t>
    </r>
    <r>
      <rPr>
        <sz val="11"/>
        <color theme="1"/>
        <rFont val="Calibri"/>
        <family val="2"/>
        <scheme val="minor"/>
      </rPr>
      <t xml:space="preserve"> the sum of the sanctioned removals, radio marked loss, and estimated reported and unreported loss</t>
    </r>
  </si>
  <si>
    <r>
      <t xml:space="preserve">Mortality threshold year result:  </t>
    </r>
    <r>
      <rPr>
        <sz val="11"/>
        <color theme="1"/>
        <rFont val="Calibri"/>
        <family val="2"/>
        <scheme val="minor"/>
      </rPr>
      <t>"under" means that the "estimated total mortality" for the population segment was BELOW the "annual mortality limit"</t>
    </r>
  </si>
  <si>
    <t>1. Fill in missing values for the cells highlighted in green; look in Dataset 1 to find missing values</t>
  </si>
  <si>
    <r>
      <rPr>
        <b/>
        <sz val="11"/>
        <color theme="1"/>
        <rFont val="Calibri"/>
        <family val="2"/>
        <scheme val="minor"/>
      </rPr>
      <t xml:space="preserve">4 % of minimum population estimate: </t>
    </r>
    <r>
      <rPr>
        <sz val="11"/>
        <color theme="1"/>
        <rFont val="Calibri"/>
        <family val="2"/>
        <scheme val="minor"/>
      </rPr>
      <t xml:space="preserve"> this is calculated by muliplying 0.04 x the minimum population estimate.  During years 1991-2006, this was considered a threshold for human-caused mortality</t>
    </r>
  </si>
  <si>
    <r>
      <rPr>
        <b/>
        <sz val="11"/>
        <color theme="1"/>
        <rFont val="Calibri"/>
        <family val="2"/>
        <scheme val="minor"/>
      </rPr>
      <t xml:space="preserve">Year result:  </t>
    </r>
    <r>
      <rPr>
        <sz val="11"/>
        <color theme="1"/>
        <rFont val="Calibri"/>
        <family val="2"/>
        <scheme val="minor"/>
      </rPr>
      <t>"under" means that the human caused mortality for all bears was LESS THAN the 4% threshold</t>
    </r>
  </si>
  <si>
    <r>
      <rPr>
        <b/>
        <sz val="11"/>
        <color theme="1"/>
        <rFont val="Calibri"/>
        <family val="2"/>
        <scheme val="minor"/>
      </rPr>
      <t>Annual mortality limit:</t>
    </r>
    <r>
      <rPr>
        <sz val="11"/>
        <color theme="1"/>
        <rFont val="Calibri"/>
        <family val="2"/>
        <scheme val="minor"/>
      </rPr>
      <t xml:space="preserve">  for independent females, the mortality limit is 9% of all independent females, for dependent young the mortality limit is 9% of all dependent young, </t>
    </r>
  </si>
  <si>
    <t>and for independent males the mortality limit is 15% of all independent males.  ONLY human-caused mortality is counted for this limit FOR dependent young.</t>
  </si>
  <si>
    <t>Unduplicated females with COY (observed)</t>
  </si>
  <si>
    <r>
      <rPr>
        <b/>
        <sz val="11"/>
        <color theme="1"/>
        <rFont val="Calibri"/>
        <family val="2"/>
        <scheme val="minor"/>
      </rPr>
      <t>Minimum Population Estimate</t>
    </r>
    <r>
      <rPr>
        <sz val="11"/>
        <color theme="1"/>
        <rFont val="Calibri"/>
        <family val="2"/>
        <scheme val="minor"/>
      </rPr>
      <t xml:space="preserve"> = the estimate of annual population size using and equation with unduplicated females with cubs of the year (COY); this estimate is conservative</t>
    </r>
  </si>
  <si>
    <r>
      <t>Estimated lambda (</t>
    </r>
    <r>
      <rPr>
        <sz val="11"/>
        <color theme="1"/>
        <rFont val="Calibri"/>
        <family val="2"/>
      </rPr>
      <t>λ)</t>
    </r>
  </si>
  <si>
    <t>Size Estimate</t>
  </si>
  <si>
    <t>Annual Size Estimate for Population Segments</t>
  </si>
  <si>
    <t>Estimated Total Population Size</t>
  </si>
  <si>
    <t>Independent females = females that are 2 + years old</t>
  </si>
  <si>
    <t>Dependent young = individuals &lt; 2 years old</t>
  </si>
  <si>
    <r>
      <rPr>
        <b/>
        <sz val="11"/>
        <color theme="1"/>
        <rFont val="Calibri"/>
        <family val="2"/>
        <scheme val="minor"/>
      </rPr>
      <t>Unduplicated females with COY (observed)</t>
    </r>
    <r>
      <rPr>
        <sz val="11"/>
        <color theme="1"/>
        <rFont val="Calibri"/>
        <family val="2"/>
        <scheme val="minor"/>
      </rPr>
      <t xml:space="preserve"> = number of unique females with cubs of the year, observed using radio-telemetry</t>
    </r>
  </si>
  <si>
    <t>to find these missing values look in Dataset 2 (use values you calculated for "Estimated Total Population Size")</t>
  </si>
  <si>
    <t>2)  You will need the values you just calculated to fill in missing values on Dataset #1</t>
  </si>
  <si>
    <t>by year, along with upper and lower 95% Confidence Intervals (CI)</t>
  </si>
  <si>
    <t xml:space="preserve">for each N segment for each year was met.  </t>
  </si>
  <si>
    <r>
      <rPr>
        <b/>
        <sz val="11"/>
        <color theme="1"/>
        <rFont val="Calibri"/>
        <family val="2"/>
        <scheme val="minor"/>
      </rPr>
      <t>Estimated lambda</t>
    </r>
    <r>
      <rPr>
        <sz val="11"/>
        <color theme="1"/>
        <rFont val="Calibri"/>
        <family val="2"/>
        <scheme val="minor"/>
      </rPr>
      <t xml:space="preserve"> = per capita geometric rate of increase of the population; calculated by taking the population size in Year 1 and dividing it by the population size in Year 0</t>
    </r>
  </si>
  <si>
    <t xml:space="preserve">Unduplicated females with COY </t>
  </si>
  <si>
    <t>3) Calculate lambda for each consecutive 2-year time period (i.e., fill in the yellow-shaded cells in column D)</t>
  </si>
  <si>
    <t>Minimum Population</t>
  </si>
  <si>
    <t>Estimate</t>
  </si>
  <si>
    <t>Human-Caused Mortality</t>
  </si>
  <si>
    <t>Human-Caused Mortality For ALL Bears</t>
  </si>
  <si>
    <t>5.  Calculate 6-year running averages of human caused mortality for "All bears", "Female", and "Adult Female"</t>
  </si>
  <si>
    <t>6.  Make a graph showing the "6-year running averages of human-caused mortality" for "Adult females"</t>
  </si>
  <si>
    <t>for years 1991-2006</t>
  </si>
  <si>
    <t>2.  Calculate 4% of the "Minimum Population Estimate" (fill in cells in column J)</t>
  </si>
  <si>
    <t>was "Under" or "Exceeded" the 4% of the "Minimum Population Estimate" (fill in cells in column K)</t>
  </si>
  <si>
    <t xml:space="preserve">3.  Determine whether or not the "Year result" for Human-caused mortality for "All Bears" </t>
  </si>
  <si>
    <t>and the Human-caused mortality for "All bears", by year (fill in the cells in Columns F, G, and H)</t>
  </si>
  <si>
    <t>3) Determine whether or not the "Mortality threshold year result" was "Under" or "Exceeded" (fill in cells in Column L)</t>
  </si>
  <si>
    <t xml:space="preserve">1) Fill in missing values for the cells shaded in green; get values from Dataset 2 </t>
  </si>
  <si>
    <t>Bear Management Unit</t>
  </si>
  <si>
    <t>1) Hilgard</t>
  </si>
  <si>
    <t>2) Gallatin</t>
  </si>
  <si>
    <t>3) Hellroaring/Bear</t>
  </si>
  <si>
    <t>4) Boulder/Slough</t>
  </si>
  <si>
    <t>5) Lamar</t>
  </si>
  <si>
    <t>6) Crandall/Sunlight</t>
  </si>
  <si>
    <t>7) Shoshone</t>
  </si>
  <si>
    <t>8) Pelican/Clear</t>
  </si>
  <si>
    <t>9) Washburn</t>
  </si>
  <si>
    <t>10) Firehold/Hayden</t>
  </si>
  <si>
    <t>11) Madison</t>
  </si>
  <si>
    <t>12) Henry's Lake</t>
  </si>
  <si>
    <t>13) Plateau</t>
  </si>
  <si>
    <t>14) Two Ocean/Lake</t>
  </si>
  <si>
    <t>15) Thorofare</t>
  </si>
  <si>
    <t>16) South Absaroka</t>
  </si>
  <si>
    <t>17) Buffalo/Spread Creek</t>
  </si>
  <si>
    <t>18) Bechler/Teton</t>
  </si>
  <si>
    <t>Annual Totals</t>
  </si>
  <si>
    <t>"Annual Totals" = the total number of BMUs that were occupied each year</t>
  </si>
  <si>
    <t>x</t>
  </si>
  <si>
    <t>Instructions for this dataset are located in the BLUE box at the far right ----&gt;</t>
  </si>
  <si>
    <t>Number of years the BMU</t>
  </si>
  <si>
    <t>Annual Size Estimate for Population Segments = this is the estimated size of each population segment during the year</t>
  </si>
  <si>
    <t>Estimated Total Population Size = the sum of estimates for annual size of each population segment, by year</t>
  </si>
  <si>
    <t xml:space="preserve">4. Make a graph showing " 4 % of Minimum Population Estimate" and </t>
  </si>
  <si>
    <t xml:space="preserve"> "Human-Caused Mortality" for All Bears during years 1991-2006</t>
  </si>
  <si>
    <t>Title:  Estimates of Annual Numbers of Females With Cubs of the Year (COY) in the GYE During Years 1983-2012</t>
  </si>
  <si>
    <t xml:space="preserve">Title:  Annual Count of Known and Probable Human-Caused Grizzly Bear Mortalities Within the GYE Recovery Zone and the 10-mile Perimenter for Years 1991-2006.  </t>
  </si>
  <si>
    <t>3) Make a graph showing the "Annual Size Estimate" for independent females (hint:  you may need to make a new table)</t>
  </si>
  <si>
    <t>1) Calculate "Estimated Total Population Size" for each year (hint:  click on little red triangle in cell F6)</t>
  </si>
  <si>
    <t>HINT:  you may need to create a new table</t>
  </si>
  <si>
    <t>1.  Calculate the "Unduplicated females with COY" using the Chao2 equation</t>
  </si>
  <si>
    <r>
      <t>N</t>
    </r>
    <r>
      <rPr>
        <vertAlign val="subscript"/>
        <sz val="11"/>
        <color rgb="FF000000"/>
        <rFont val="Comic Sans MS"/>
        <family val="4"/>
      </rPr>
      <t>Chao2</t>
    </r>
    <r>
      <rPr>
        <sz val="11"/>
        <color rgb="FF000000"/>
        <rFont val="Comic Sans MS"/>
        <family val="4"/>
      </rPr>
      <t xml:space="preserve"> = m + </t>
    </r>
    <r>
      <rPr>
        <u/>
        <sz val="11"/>
        <color rgb="FF000000"/>
        <rFont val="Comic Sans MS"/>
        <family val="4"/>
      </rPr>
      <t>f</t>
    </r>
    <r>
      <rPr>
        <u/>
        <vertAlign val="subscript"/>
        <sz val="11"/>
        <color rgb="FF000000"/>
        <rFont val="Comic Sans MS"/>
        <family val="4"/>
      </rPr>
      <t>1</t>
    </r>
    <r>
      <rPr>
        <u/>
        <vertAlign val="superscript"/>
        <sz val="11"/>
        <color rgb="FF000000"/>
        <rFont val="Comic Sans MS"/>
        <family val="4"/>
      </rPr>
      <t>2</t>
    </r>
    <r>
      <rPr>
        <u/>
        <sz val="11"/>
        <color rgb="FF000000"/>
        <rFont val="Comic Sans MS"/>
        <family val="4"/>
      </rPr>
      <t xml:space="preserve"> - f</t>
    </r>
    <r>
      <rPr>
        <u/>
        <vertAlign val="subscript"/>
        <sz val="11"/>
        <color rgb="FF000000"/>
        <rFont val="Comic Sans MS"/>
        <family val="4"/>
      </rPr>
      <t xml:space="preserve">1  </t>
    </r>
  </si>
  <si>
    <r>
      <t xml:space="preserve">    2(f</t>
    </r>
    <r>
      <rPr>
        <vertAlign val="subscript"/>
        <sz val="11"/>
        <color rgb="FF000000"/>
        <rFont val="Comic Sans MS"/>
        <family val="4"/>
      </rPr>
      <t>2</t>
    </r>
    <r>
      <rPr>
        <sz val="11"/>
        <color rgb="FF000000"/>
        <rFont val="Comic Sans MS"/>
        <family val="4"/>
      </rPr>
      <t>+1)</t>
    </r>
  </si>
  <si>
    <t>(using NChao2 estimator)</t>
  </si>
  <si>
    <r>
      <t xml:space="preserve">Unduplicated females with COY (using NChao2 estimator) = </t>
    </r>
    <r>
      <rPr>
        <sz val="11"/>
        <color theme="1"/>
        <rFont val="Calibri"/>
        <family val="2"/>
        <scheme val="minor"/>
      </rPr>
      <t>number of females with COY estimated using the NChao2 estimator</t>
    </r>
  </si>
  <si>
    <t>An "X" in the cell denotes that females with cubs were present in the BMU</t>
  </si>
  <si>
    <t>Independent males = males that are 2+ years old</t>
  </si>
  <si>
    <t>4% of Minimum Population Estimate</t>
  </si>
  <si>
    <t>Annual mortality limit:</t>
  </si>
  <si>
    <t>Independent females:  9% of annual size estimate of independent females</t>
  </si>
  <si>
    <t>Independent males:  15% of annual size estimate of independent males</t>
  </si>
  <si>
    <t>Dependent young:  9% of annual size estimate of dependent young</t>
  </si>
  <si>
    <t>Title: Bear Management Units in the GYE Occupied by Females With Young (cubs of the year, yearlings, 2-year olds, or young of unknown age), as Determined by Verified Reports</t>
  </si>
  <si>
    <t>(6-year running sum of observations)</t>
  </si>
  <si>
    <t xml:space="preserve">2) Calculate the "Annual mortality limit" for each population segment for each year (fill in cells in Column K) </t>
  </si>
  <si>
    <t>*look under these instructions for mortality limits</t>
  </si>
  <si>
    <r>
      <rPr>
        <b/>
        <sz val="11"/>
        <color theme="1"/>
        <rFont val="Calibri"/>
        <family val="2"/>
        <scheme val="minor"/>
      </rPr>
      <t xml:space="preserve">Cubs of the year </t>
    </r>
    <r>
      <rPr>
        <sz val="11"/>
        <color theme="1"/>
        <rFont val="Calibri"/>
        <family val="2"/>
        <scheme val="minor"/>
      </rPr>
      <t>= these are the cubs that were born during the year of observation. So, and adult female with cubs of the year would have baby cubs that are between 0-12 months old on the day they were observed by grizzly bear biologists</t>
    </r>
  </si>
  <si>
    <t>was occupied 2009-2014</t>
  </si>
  <si>
    <t>6)  Make a graph showing "Estimated total mortality" and "Annual mortality limit" for dependent young for years 2007-2014</t>
  </si>
  <si>
    <t>5)  Make a graph showing "Estimated total mortality" and "Annual mortality limit" for Independent males for years 2007-2014</t>
  </si>
  <si>
    <t>4)  Make a graph showing "Estimated total mortality" and "Annual mortality limit" for Independent females for years 2007-2014</t>
  </si>
  <si>
    <t>1) Calculate the "Annual Total" for each year  2001-2014 (complete cells in Row 27)</t>
  </si>
  <si>
    <t>2)  Calculate the "Number of years each BMU was occupied during the 6-year period</t>
  </si>
  <si>
    <t>between 2009-2014" (Complete cells in Column W)</t>
  </si>
  <si>
    <t>3) Make a bar graph showing the number of years each BMU was occupied during 2009-2014</t>
  </si>
  <si>
    <t>4) Make a line graph showing the Annual Totals for each year (how many BMUs were occupied each year?)</t>
  </si>
  <si>
    <t>for Years 1995-2014</t>
  </si>
  <si>
    <t>Title:  Annual Size Estimates forPpopulation Segments and Evaluation of Sustainability for Known and Probable Mortalities During 2007-2014</t>
  </si>
  <si>
    <t>2.  Make a graph showing "Unduplicated females with COY (corrected estimate using Chao2)" for each year 1983-2014</t>
  </si>
  <si>
    <t>Title:  Annual Size Estimates for Population Segments of Grizzly Bears in the GYE During Years 2007-2014</t>
  </si>
  <si>
    <t>Title:  Minimum Population Estimate for Grizzly Bears in the GYE During Years 1991-2014, With Estimated Lambda</t>
  </si>
  <si>
    <t>1) Fill in the missing values for the "Minimum Population Estimate" (fill in missing values in Column C)</t>
  </si>
  <si>
    <t>2) Make a graph showing "Minimum Population Estimate" for years 1991-2014</t>
  </si>
  <si>
    <t>4) Make a graph showing estimated lambda for each consecutive 2-year time period during years 1992-2014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</si>
  <si>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number of unique females observed during random sightings</t>
    </r>
  </si>
  <si>
    <r>
      <rPr>
        <b/>
        <sz val="11"/>
        <color theme="1"/>
        <rFont val="Calibri"/>
        <family val="2"/>
        <scheme val="minor"/>
      </rPr>
      <t xml:space="preserve">f1 = </t>
    </r>
    <r>
      <rPr>
        <sz val="11"/>
        <color theme="1"/>
        <rFont val="Calibri"/>
        <family val="2"/>
        <scheme val="minor"/>
      </rPr>
      <t xml:space="preserve"> # of families sighted once</t>
    </r>
  </si>
  <si>
    <r>
      <rPr>
        <b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= # of families sighted twice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</si>
</sst>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omic Sans MS"/>
      <family val="4"/>
    </font>
    <font>
      <vertAlign val="subscript"/>
      <sz val="11"/>
      <color rgb="FF000000"/>
      <name val="Comic Sans MS"/>
      <family val="4"/>
    </font>
    <font>
      <u/>
      <sz val="11"/>
      <color rgb="FF000000"/>
      <name val="Comic Sans MS"/>
      <family val="4"/>
    </font>
    <font>
      <u/>
      <vertAlign val="subscript"/>
      <sz val="11"/>
      <color rgb="FF000000"/>
      <name val="Comic Sans MS"/>
      <family val="4"/>
    </font>
    <font>
      <u/>
      <vertAlign val="superscript"/>
      <sz val="11"/>
      <color rgb="FF000000"/>
      <name val="Comic Sans MS"/>
      <family val="4"/>
    </font>
    <font>
      <b/>
      <sz val="11"/>
      <color rgb="FFFFFF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4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9" xfId="0" applyBorder="1"/>
    <xf numFmtId="0" fontId="1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25" xfId="0" applyBorder="1"/>
    <xf numFmtId="0" fontId="0" fillId="0" borderId="15" xfId="0" applyBorder="1"/>
    <xf numFmtId="0" fontId="0" fillId="0" borderId="0" xfId="0" applyFill="1"/>
    <xf numFmtId="0" fontId="0" fillId="2" borderId="15" xfId="0" applyFill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0" fillId="0" borderId="31" xfId="0" applyBorder="1" applyAlignment="1">
      <alignment horizontal="center"/>
    </xf>
    <xf numFmtId="0" fontId="0" fillId="5" borderId="0" xfId="0" applyFill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11" fillId="5" borderId="0" xfId="0" applyFont="1" applyFill="1"/>
    <xf numFmtId="164" fontId="4" fillId="2" borderId="18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12" fillId="5" borderId="0" xfId="0" applyFont="1" applyFill="1"/>
    <xf numFmtId="1" fontId="0" fillId="0" borderId="0" xfId="0" applyNumberFormat="1" applyBorder="1" applyAlignment="1">
      <alignment horizontal="center"/>
    </xf>
    <xf numFmtId="0" fontId="12" fillId="0" borderId="0" xfId="0" applyFont="1" applyFill="1"/>
    <xf numFmtId="1" fontId="8" fillId="0" borderId="28" xfId="0" applyNumberFormat="1" applyFont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33" xfId="0" applyFont="1" applyBorder="1" applyAlignment="1">
      <alignment horizontal="center"/>
    </xf>
    <xf numFmtId="0" fontId="17" fillId="5" borderId="0" xfId="0" applyFont="1" applyFill="1"/>
    <xf numFmtId="0" fontId="6" fillId="0" borderId="0" xfId="0" applyFont="1"/>
    <xf numFmtId="0" fontId="18" fillId="0" borderId="0" xfId="0" applyFont="1"/>
    <xf numFmtId="0" fontId="0" fillId="0" borderId="3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3"/>
  <sheetViews>
    <sheetView workbookViewId="0">
      <selection activeCell="I17" sqref="I17"/>
    </sheetView>
  </sheetViews>
  <sheetFormatPr defaultRowHeight="14.4" x14ac:dyDescent="0.55000000000000004"/>
  <cols>
    <col min="3" max="3" width="31.62890625" bestFit="1" customWidth="1"/>
    <col min="4" max="4" width="21.89453125" customWidth="1"/>
    <col min="17" max="17" width="6.62890625" customWidth="1"/>
  </cols>
  <sheetData>
    <row r="2" spans="2:17" x14ac:dyDescent="0.55000000000000004">
      <c r="B2" s="3" t="s">
        <v>138</v>
      </c>
    </row>
    <row r="4" spans="2:17" ht="18.3" x14ac:dyDescent="0.7">
      <c r="B4" s="85" t="s">
        <v>33</v>
      </c>
    </row>
    <row r="5" spans="2:17" ht="14.7" thickBot="1" x14ac:dyDescent="0.6">
      <c r="B5" s="1"/>
      <c r="C5" s="1"/>
    </row>
    <row r="6" spans="2:17" ht="14.7" thickBot="1" x14ac:dyDescent="0.6">
      <c r="B6" s="66" t="s">
        <v>0</v>
      </c>
      <c r="C6" s="27" t="s">
        <v>1</v>
      </c>
      <c r="D6" s="35" t="s">
        <v>48</v>
      </c>
    </row>
    <row r="7" spans="2:17" ht="14.7" thickBot="1" x14ac:dyDescent="0.6">
      <c r="B7" s="27">
        <v>1991</v>
      </c>
      <c r="C7" s="27">
        <v>219</v>
      </c>
      <c r="D7" s="36"/>
      <c r="F7" s="67" t="s">
        <v>32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2:17" ht="14.7" thickBot="1" x14ac:dyDescent="0.6">
      <c r="B8" s="27">
        <v>1992</v>
      </c>
      <c r="C8" s="27">
        <v>255</v>
      </c>
      <c r="D8" s="36">
        <f>255/219</f>
        <v>1.1643835616438356</v>
      </c>
      <c r="F8" s="67" t="s">
        <v>139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2:17" ht="14.7" thickBot="1" x14ac:dyDescent="0.6">
      <c r="B9" s="27">
        <v>1993</v>
      </c>
      <c r="C9" s="27">
        <v>241</v>
      </c>
      <c r="D9" s="36">
        <f>C9/C8</f>
        <v>0.94509803921568625</v>
      </c>
      <c r="F9" s="67" t="s">
        <v>55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2:17" ht="14.7" thickBot="1" x14ac:dyDescent="0.6">
      <c r="B10" s="27">
        <v>1994</v>
      </c>
      <c r="C10" s="27">
        <v>215</v>
      </c>
      <c r="D10" s="38"/>
      <c r="F10" s="67" t="s">
        <v>140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ht="14.7" thickBot="1" x14ac:dyDescent="0.6">
      <c r="B11" s="27">
        <v>1995</v>
      </c>
      <c r="C11" s="27">
        <v>175</v>
      </c>
      <c r="D11" s="38"/>
      <c r="F11" s="67" t="s">
        <v>61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2:17" ht="14.7" thickBot="1" x14ac:dyDescent="0.6">
      <c r="B12" s="27">
        <v>1996</v>
      </c>
      <c r="C12" s="27">
        <v>223</v>
      </c>
      <c r="D12" s="38"/>
      <c r="F12" s="67" t="s">
        <v>141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 ht="14.7" thickBot="1" x14ac:dyDescent="0.6">
      <c r="B13" s="27">
        <v>1997</v>
      </c>
      <c r="C13" s="27">
        <v>266</v>
      </c>
      <c r="D13" s="38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 ht="14.7" thickBot="1" x14ac:dyDescent="0.6">
      <c r="B14" s="27">
        <v>1998</v>
      </c>
      <c r="C14" s="27">
        <v>339</v>
      </c>
      <c r="D14" s="38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2:17" ht="14.7" thickBot="1" x14ac:dyDescent="0.6">
      <c r="B15" s="27">
        <v>1999</v>
      </c>
      <c r="C15" s="27">
        <v>343</v>
      </c>
      <c r="D15" s="3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2:17" ht="14.7" thickBot="1" x14ac:dyDescent="0.6">
      <c r="B16" s="27">
        <v>2000</v>
      </c>
      <c r="C16" s="27">
        <v>354</v>
      </c>
      <c r="D16" s="3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4" ht="14.7" thickBot="1" x14ac:dyDescent="0.6">
      <c r="B17" s="27">
        <v>2001</v>
      </c>
      <c r="C17" s="27">
        <v>361</v>
      </c>
      <c r="D17" s="38"/>
    </row>
    <row r="18" spans="2:4" ht="14.7" thickBot="1" x14ac:dyDescent="0.6">
      <c r="B18" s="27">
        <v>2002</v>
      </c>
      <c r="C18" s="27">
        <v>416</v>
      </c>
      <c r="D18" s="38"/>
    </row>
    <row r="19" spans="2:4" ht="14.7" thickBot="1" x14ac:dyDescent="0.6">
      <c r="B19" s="27">
        <v>2003</v>
      </c>
      <c r="C19" s="27">
        <v>416</v>
      </c>
      <c r="D19" s="38"/>
    </row>
    <row r="20" spans="2:4" ht="14.7" thickBot="1" x14ac:dyDescent="0.6">
      <c r="B20" s="27">
        <v>2004</v>
      </c>
      <c r="C20" s="27">
        <v>431</v>
      </c>
      <c r="D20" s="38"/>
    </row>
    <row r="21" spans="2:4" ht="14.7" thickBot="1" x14ac:dyDescent="0.6">
      <c r="B21" s="27">
        <v>2005</v>
      </c>
      <c r="C21" s="27">
        <v>361</v>
      </c>
      <c r="D21" s="38"/>
    </row>
    <row r="22" spans="2:4" ht="14.7" thickBot="1" x14ac:dyDescent="0.6">
      <c r="B22" s="27">
        <v>2006</v>
      </c>
      <c r="C22" s="27">
        <v>405</v>
      </c>
      <c r="D22" s="38"/>
    </row>
    <row r="23" spans="2:4" ht="14.7" thickBot="1" x14ac:dyDescent="0.6">
      <c r="B23" s="27">
        <v>2007</v>
      </c>
      <c r="C23" s="27">
        <v>571</v>
      </c>
      <c r="D23" s="38"/>
    </row>
    <row r="24" spans="2:4" ht="14.7" thickBot="1" x14ac:dyDescent="0.6">
      <c r="B24" s="27">
        <v>2008</v>
      </c>
      <c r="C24" s="34"/>
      <c r="D24" s="38"/>
    </row>
    <row r="25" spans="2:4" ht="14.7" thickBot="1" x14ac:dyDescent="0.6">
      <c r="B25" s="27">
        <v>2009</v>
      </c>
      <c r="C25" s="34"/>
      <c r="D25" s="38"/>
    </row>
    <row r="26" spans="2:4" ht="14.7" thickBot="1" x14ac:dyDescent="0.6">
      <c r="B26" s="27">
        <v>2010</v>
      </c>
      <c r="C26" s="34"/>
      <c r="D26" s="38"/>
    </row>
    <row r="27" spans="2:4" ht="14.7" thickBot="1" x14ac:dyDescent="0.6">
      <c r="B27" s="27">
        <v>2011</v>
      </c>
      <c r="C27" s="34"/>
      <c r="D27" s="38"/>
    </row>
    <row r="28" spans="2:4" ht="14.7" thickBot="1" x14ac:dyDescent="0.6">
      <c r="B28" s="27">
        <v>2012</v>
      </c>
      <c r="C28" s="34"/>
      <c r="D28" s="38"/>
    </row>
    <row r="29" spans="2:4" ht="14.7" thickBot="1" x14ac:dyDescent="0.6">
      <c r="B29" s="27">
        <v>2013</v>
      </c>
      <c r="C29" s="88">
        <v>741</v>
      </c>
      <c r="D29" s="26"/>
    </row>
    <row r="30" spans="2:4" ht="14.7" thickBot="1" x14ac:dyDescent="0.6">
      <c r="B30" s="87">
        <v>2014</v>
      </c>
      <c r="C30" s="88">
        <v>756</v>
      </c>
      <c r="D30" s="26"/>
    </row>
    <row r="32" spans="2:4" x14ac:dyDescent="0.55000000000000004">
      <c r="B32" t="s">
        <v>47</v>
      </c>
    </row>
    <row r="33" spans="2:2" x14ac:dyDescent="0.55000000000000004">
      <c r="B33" t="s">
        <v>59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>
      <selection activeCell="K18" sqref="K18"/>
    </sheetView>
  </sheetViews>
  <sheetFormatPr defaultRowHeight="14.4" x14ac:dyDescent="0.55000000000000004"/>
  <cols>
    <col min="1" max="1" width="12.62890625" bestFit="1" customWidth="1"/>
    <col min="2" max="2" width="17.89453125" bestFit="1" customWidth="1"/>
    <col min="3" max="3" width="20.3671875" bestFit="1" customWidth="1"/>
    <col min="4" max="4" width="18.62890625" bestFit="1" customWidth="1"/>
    <col min="5" max="5" width="17" bestFit="1" customWidth="1"/>
    <col min="6" max="6" width="29.3671875" bestFit="1" customWidth="1"/>
  </cols>
  <sheetData>
    <row r="1" spans="1:23" x14ac:dyDescent="0.55000000000000004">
      <c r="C1" s="3" t="s">
        <v>137</v>
      </c>
    </row>
    <row r="3" spans="1:23" ht="18.3" x14ac:dyDescent="0.7">
      <c r="C3" s="85" t="s">
        <v>33</v>
      </c>
    </row>
    <row r="4" spans="1:23" x14ac:dyDescent="0.55000000000000004">
      <c r="C4" s="92" t="s">
        <v>50</v>
      </c>
      <c r="D4" s="93"/>
      <c r="E4" s="94"/>
    </row>
    <row r="5" spans="1:23" ht="14.7" thickBot="1" x14ac:dyDescent="0.6">
      <c r="C5" s="5" t="s">
        <v>2</v>
      </c>
      <c r="D5" s="6" t="s">
        <v>3</v>
      </c>
      <c r="E5" s="6" t="s">
        <v>4</v>
      </c>
      <c r="F5" s="8" t="s">
        <v>51</v>
      </c>
      <c r="H5" s="68" t="s">
        <v>32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3" ht="14.7" thickBot="1" x14ac:dyDescent="0.6">
      <c r="A6" s="3">
        <v>2007</v>
      </c>
      <c r="B6" s="4" t="s">
        <v>7</v>
      </c>
      <c r="C6" s="2">
        <v>240</v>
      </c>
      <c r="D6" s="2">
        <v>153</v>
      </c>
      <c r="E6" s="2">
        <v>178</v>
      </c>
      <c r="F6" s="7">
        <f>E6+D6+C6</f>
        <v>571</v>
      </c>
      <c r="H6" s="67" t="s">
        <v>106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3" x14ac:dyDescent="0.55000000000000004">
      <c r="A7" s="3"/>
      <c r="B7" s="4" t="s">
        <v>5</v>
      </c>
      <c r="C7" s="2">
        <v>199</v>
      </c>
      <c r="D7" s="2">
        <v>118</v>
      </c>
      <c r="E7" s="2">
        <v>158</v>
      </c>
      <c r="H7" s="67" t="s">
        <v>56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23" ht="14.7" thickBot="1" x14ac:dyDescent="0.6">
      <c r="A8" s="3"/>
      <c r="B8" s="4" t="s">
        <v>6</v>
      </c>
      <c r="C8" s="2">
        <v>282</v>
      </c>
      <c r="D8" s="2">
        <v>188</v>
      </c>
      <c r="E8" s="2">
        <v>197</v>
      </c>
      <c r="H8" s="67" t="s">
        <v>105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3" ht="14.7" thickBot="1" x14ac:dyDescent="0.6">
      <c r="A9" s="3">
        <v>2008</v>
      </c>
      <c r="B9" s="4" t="s">
        <v>7</v>
      </c>
      <c r="C9" s="2">
        <v>252</v>
      </c>
      <c r="D9" s="2">
        <v>159</v>
      </c>
      <c r="E9" s="2">
        <v>185</v>
      </c>
      <c r="F9" s="26"/>
      <c r="H9" s="67" t="s">
        <v>57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23" x14ac:dyDescent="0.55000000000000004">
      <c r="A10" s="3"/>
      <c r="B10" s="4" t="s">
        <v>5</v>
      </c>
      <c r="C10" s="2">
        <v>208</v>
      </c>
      <c r="D10" s="2">
        <v>123</v>
      </c>
      <c r="E10" s="2">
        <v>165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3" ht="14.7" thickBot="1" x14ac:dyDescent="0.6">
      <c r="A11" s="3"/>
      <c r="B11" s="4" t="s">
        <v>6</v>
      </c>
      <c r="C11" s="2">
        <v>294</v>
      </c>
      <c r="D11" s="2">
        <v>196</v>
      </c>
      <c r="E11" s="2">
        <v>206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3" ht="14.7" thickBot="1" x14ac:dyDescent="0.6">
      <c r="A12" s="3">
        <v>2009</v>
      </c>
      <c r="B12" s="4" t="s">
        <v>7</v>
      </c>
      <c r="C12" s="2">
        <v>245</v>
      </c>
      <c r="D12" s="2">
        <v>156</v>
      </c>
      <c r="E12" s="2">
        <v>181</v>
      </c>
      <c r="F12" s="2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3" x14ac:dyDescent="0.55000000000000004">
      <c r="A13" s="3"/>
      <c r="B13" s="4" t="s">
        <v>5</v>
      </c>
      <c r="C13" s="2">
        <v>203</v>
      </c>
      <c r="D13" s="2">
        <v>120</v>
      </c>
      <c r="E13" s="2">
        <v>162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3" ht="14.7" thickBot="1" x14ac:dyDescent="0.6">
      <c r="A14" s="3"/>
      <c r="B14" s="4" t="s">
        <v>6</v>
      </c>
      <c r="C14" s="2">
        <v>287</v>
      </c>
      <c r="D14" s="2">
        <v>191</v>
      </c>
      <c r="E14" s="2">
        <v>201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4.7" thickBot="1" x14ac:dyDescent="0.6">
      <c r="A15" s="3">
        <v>2010</v>
      </c>
      <c r="B15" s="4" t="s">
        <v>7</v>
      </c>
      <c r="C15" s="2">
        <v>253</v>
      </c>
      <c r="D15" s="2">
        <v>161</v>
      </c>
      <c r="E15" s="2">
        <v>188</v>
      </c>
      <c r="F15" s="2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x14ac:dyDescent="0.55000000000000004">
      <c r="A16" s="3"/>
      <c r="B16" s="4" t="s">
        <v>5</v>
      </c>
      <c r="C16" s="2">
        <v>210</v>
      </c>
      <c r="D16" s="2">
        <v>124</v>
      </c>
      <c r="E16" s="2">
        <v>167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14.7" thickBot="1" x14ac:dyDescent="0.6">
      <c r="A17" s="3"/>
      <c r="B17" s="4" t="s">
        <v>6</v>
      </c>
      <c r="C17" s="2">
        <v>297</v>
      </c>
      <c r="D17" s="2">
        <v>198</v>
      </c>
      <c r="E17" s="2">
        <v>209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14.7" thickBot="1" x14ac:dyDescent="0.6">
      <c r="A18" s="3">
        <v>2011</v>
      </c>
      <c r="B18" s="4" t="s">
        <v>7</v>
      </c>
      <c r="C18" s="2">
        <v>248</v>
      </c>
      <c r="D18" s="2">
        <v>157</v>
      </c>
      <c r="E18" s="2">
        <v>188</v>
      </c>
      <c r="F18" s="2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3" x14ac:dyDescent="0.55000000000000004">
      <c r="A19" s="3"/>
      <c r="B19" s="4" t="s">
        <v>5</v>
      </c>
      <c r="C19" s="2">
        <v>205</v>
      </c>
      <c r="D19" s="2">
        <v>121</v>
      </c>
      <c r="E19" s="2">
        <v>166</v>
      </c>
    </row>
    <row r="20" spans="1:23" ht="14.7" thickBot="1" x14ac:dyDescent="0.6">
      <c r="A20" s="3"/>
      <c r="B20" s="4" t="s">
        <v>6</v>
      </c>
      <c r="C20" s="2">
        <v>290</v>
      </c>
      <c r="D20" s="2">
        <v>194</v>
      </c>
      <c r="E20" s="2">
        <v>209</v>
      </c>
      <c r="H20" s="37"/>
    </row>
    <row r="21" spans="1:23" ht="14.7" thickBot="1" x14ac:dyDescent="0.6">
      <c r="A21" s="3">
        <v>2012</v>
      </c>
      <c r="B21" s="4" t="s">
        <v>7</v>
      </c>
      <c r="C21" s="2">
        <v>257</v>
      </c>
      <c r="D21" s="2">
        <v>163</v>
      </c>
      <c r="E21" s="2">
        <v>190</v>
      </c>
      <c r="F21" s="26"/>
    </row>
    <row r="22" spans="1:23" x14ac:dyDescent="0.55000000000000004">
      <c r="B22" s="4" t="s">
        <v>5</v>
      </c>
      <c r="C22" s="2">
        <v>213</v>
      </c>
      <c r="D22" s="2">
        <v>126</v>
      </c>
      <c r="E22" s="2">
        <v>169</v>
      </c>
    </row>
    <row r="23" spans="1:23" ht="14.7" thickBot="1" x14ac:dyDescent="0.6">
      <c r="B23" s="4" t="s">
        <v>6</v>
      </c>
      <c r="C23" s="2">
        <v>301</v>
      </c>
      <c r="D23" s="2">
        <v>201</v>
      </c>
      <c r="E23" s="2">
        <v>211</v>
      </c>
    </row>
    <row r="24" spans="1:23" ht="14.7" thickBot="1" x14ac:dyDescent="0.6">
      <c r="A24" s="3">
        <v>2013</v>
      </c>
      <c r="B24" s="4" t="s">
        <v>7</v>
      </c>
      <c r="C24" s="2">
        <v>258</v>
      </c>
      <c r="D24" s="2">
        <v>258</v>
      </c>
      <c r="E24" s="89">
        <v>225</v>
      </c>
      <c r="F24" s="36">
        <f>C24+D24+E24</f>
        <v>741</v>
      </c>
    </row>
    <row r="25" spans="1:23" x14ac:dyDescent="0.55000000000000004">
      <c r="A25" s="3"/>
      <c r="B25" s="4" t="s">
        <v>5</v>
      </c>
      <c r="C25" s="2">
        <v>206</v>
      </c>
      <c r="D25" s="2">
        <v>201</v>
      </c>
      <c r="E25" s="2">
        <v>203</v>
      </c>
    </row>
    <row r="26" spans="1:23" ht="14.7" thickBot="1" x14ac:dyDescent="0.6">
      <c r="A26" s="3"/>
      <c r="B26" s="4" t="s">
        <v>6</v>
      </c>
      <c r="C26" s="2">
        <v>311</v>
      </c>
      <c r="D26" s="2">
        <v>315</v>
      </c>
      <c r="E26" s="2">
        <v>247</v>
      </c>
    </row>
    <row r="27" spans="1:23" ht="14.7" thickBot="1" x14ac:dyDescent="0.6">
      <c r="A27" s="3">
        <v>2014</v>
      </c>
      <c r="B27" s="4" t="s">
        <v>7</v>
      </c>
      <c r="C27" s="2">
        <v>263</v>
      </c>
      <c r="D27" s="2">
        <v>263</v>
      </c>
      <c r="E27" s="89">
        <v>230</v>
      </c>
      <c r="F27" s="36">
        <f>C27+D27+E27</f>
        <v>756</v>
      </c>
    </row>
    <row r="28" spans="1:23" x14ac:dyDescent="0.55000000000000004">
      <c r="B28" s="4" t="s">
        <v>5</v>
      </c>
      <c r="C28" s="2">
        <v>210</v>
      </c>
      <c r="D28" s="2">
        <v>205</v>
      </c>
      <c r="E28" s="2">
        <v>208</v>
      </c>
    </row>
    <row r="29" spans="1:23" x14ac:dyDescent="0.55000000000000004">
      <c r="B29" s="4" t="s">
        <v>6</v>
      </c>
      <c r="C29" s="2">
        <v>317</v>
      </c>
      <c r="D29" s="2">
        <v>317</v>
      </c>
      <c r="E29" s="2">
        <v>253</v>
      </c>
    </row>
    <row r="31" spans="1:23" x14ac:dyDescent="0.55000000000000004">
      <c r="B31" s="37"/>
      <c r="C31" s="37" t="s">
        <v>99</v>
      </c>
      <c r="D31" s="37"/>
    </row>
    <row r="32" spans="1:23" x14ac:dyDescent="0.55000000000000004">
      <c r="B32" s="37"/>
      <c r="C32" s="37" t="s">
        <v>52</v>
      </c>
      <c r="D32" s="37"/>
    </row>
    <row r="33" spans="2:4" x14ac:dyDescent="0.55000000000000004">
      <c r="B33" s="37"/>
      <c r="C33" s="37" t="s">
        <v>114</v>
      </c>
      <c r="D33" s="37"/>
    </row>
    <row r="34" spans="2:4" x14ac:dyDescent="0.55000000000000004">
      <c r="B34" s="37"/>
      <c r="C34" s="37" t="s">
        <v>53</v>
      </c>
      <c r="D34" s="37"/>
    </row>
    <row r="35" spans="2:4" x14ac:dyDescent="0.55000000000000004">
      <c r="B35" s="37"/>
      <c r="C35" s="37" t="s">
        <v>100</v>
      </c>
      <c r="D35" s="37"/>
    </row>
  </sheetData>
  <mergeCells count="1">
    <mergeCell ref="C4:E4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49"/>
  <sheetViews>
    <sheetView topLeftCell="A31" workbookViewId="0">
      <selection activeCell="C50" sqref="C50"/>
    </sheetView>
  </sheetViews>
  <sheetFormatPr defaultRowHeight="14.4" x14ac:dyDescent="0.55000000000000004"/>
  <cols>
    <col min="3" max="3" width="40.26171875" bestFit="1" customWidth="1"/>
    <col min="7" max="7" width="40.3671875" bestFit="1" customWidth="1"/>
    <col min="8" max="8" width="4.62890625" customWidth="1"/>
    <col min="20" max="20" width="4.3671875" customWidth="1"/>
  </cols>
  <sheetData>
    <row r="2" spans="2:20" x14ac:dyDescent="0.55000000000000004">
      <c r="B2" s="3" t="s">
        <v>103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2:20" ht="18.3" x14ac:dyDescent="0.7">
      <c r="B4" s="85" t="s">
        <v>33</v>
      </c>
      <c r="C4" s="86"/>
      <c r="D4" s="86"/>
      <c r="E4" s="86"/>
      <c r="F4" s="86"/>
      <c r="G4" s="86"/>
    </row>
    <row r="5" spans="2:20" x14ac:dyDescent="0.55000000000000004">
      <c r="G5" s="10" t="s">
        <v>60</v>
      </c>
      <c r="H5" s="12"/>
    </row>
    <row r="6" spans="2:20" x14ac:dyDescent="0.55000000000000004">
      <c r="B6" s="10" t="s">
        <v>0</v>
      </c>
      <c r="C6" s="10" t="s">
        <v>46</v>
      </c>
      <c r="D6" s="10" t="s">
        <v>8</v>
      </c>
      <c r="E6" s="10" t="s">
        <v>9</v>
      </c>
      <c r="F6" s="10" t="s">
        <v>10</v>
      </c>
      <c r="G6" s="11" t="s">
        <v>111</v>
      </c>
      <c r="H6" s="1"/>
    </row>
    <row r="7" spans="2:20" x14ac:dyDescent="0.55000000000000004">
      <c r="B7" s="11">
        <v>1983</v>
      </c>
      <c r="C7" s="11">
        <v>13</v>
      </c>
      <c r="D7" s="11">
        <v>10</v>
      </c>
      <c r="E7" s="11">
        <v>8</v>
      </c>
      <c r="F7" s="11">
        <v>2</v>
      </c>
      <c r="G7" s="28">
        <f>D7+((E7*E7)-E7)/(2*(F7+1))</f>
        <v>19.333333333333336</v>
      </c>
      <c r="H7" s="77"/>
      <c r="I7" s="67" t="s">
        <v>32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2:20" x14ac:dyDescent="0.55000000000000004">
      <c r="B8" s="11">
        <v>1984</v>
      </c>
      <c r="C8" s="11">
        <v>17</v>
      </c>
      <c r="D8" s="11">
        <v>17</v>
      </c>
      <c r="E8" s="11">
        <v>7</v>
      </c>
      <c r="F8" s="11">
        <v>3</v>
      </c>
      <c r="G8" s="28">
        <v>22</v>
      </c>
      <c r="H8" s="77"/>
      <c r="I8" s="67" t="s">
        <v>108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2:20" ht="18.3" x14ac:dyDescent="0.8">
      <c r="B9" s="11">
        <v>1985</v>
      </c>
      <c r="C9" s="11">
        <v>9</v>
      </c>
      <c r="D9" s="11">
        <v>8</v>
      </c>
      <c r="E9" s="11">
        <v>5</v>
      </c>
      <c r="F9" s="11">
        <v>0</v>
      </c>
      <c r="G9" s="29"/>
      <c r="H9" s="77"/>
      <c r="I9" s="76" t="s">
        <v>109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2:20" ht="17.100000000000001" x14ac:dyDescent="0.8">
      <c r="B10" s="11">
        <v>1986</v>
      </c>
      <c r="C10" s="11">
        <v>25</v>
      </c>
      <c r="D10" s="11">
        <v>24</v>
      </c>
      <c r="E10" s="11">
        <v>7</v>
      </c>
      <c r="F10" s="11">
        <v>5</v>
      </c>
      <c r="G10" s="29"/>
      <c r="H10" s="77"/>
      <c r="I10" s="67"/>
      <c r="J10" s="76" t="s">
        <v>110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2:20" x14ac:dyDescent="0.55000000000000004">
      <c r="B11" s="11">
        <v>1987</v>
      </c>
      <c r="C11" s="11">
        <v>13</v>
      </c>
      <c r="D11" s="11">
        <v>12</v>
      </c>
      <c r="E11" s="11">
        <v>7</v>
      </c>
      <c r="F11" s="11">
        <v>3</v>
      </c>
      <c r="G11" s="29"/>
      <c r="H11" s="77"/>
      <c r="I11" s="67" t="s">
        <v>136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2:20" x14ac:dyDescent="0.55000000000000004">
      <c r="B12" s="11">
        <v>1988</v>
      </c>
      <c r="C12" s="11">
        <v>19</v>
      </c>
      <c r="D12" s="11">
        <v>17</v>
      </c>
      <c r="E12" s="11">
        <v>7</v>
      </c>
      <c r="F12" s="11">
        <v>4</v>
      </c>
      <c r="G12" s="29"/>
      <c r="H12" s="77"/>
    </row>
    <row r="13" spans="2:20" x14ac:dyDescent="0.55000000000000004">
      <c r="B13" s="11">
        <v>1989</v>
      </c>
      <c r="C13" s="11">
        <v>16</v>
      </c>
      <c r="D13" s="11">
        <v>14</v>
      </c>
      <c r="E13" s="11">
        <v>7</v>
      </c>
      <c r="F13" s="11">
        <v>5</v>
      </c>
      <c r="G13" s="29"/>
      <c r="H13" s="77"/>
    </row>
    <row r="14" spans="2:20" x14ac:dyDescent="0.55000000000000004">
      <c r="B14" s="11">
        <v>1990</v>
      </c>
      <c r="C14" s="11">
        <v>25</v>
      </c>
      <c r="D14" s="11">
        <v>22</v>
      </c>
      <c r="E14" s="11">
        <v>7</v>
      </c>
      <c r="F14" s="11">
        <v>6</v>
      </c>
      <c r="G14" s="29"/>
      <c r="H14" s="77"/>
    </row>
    <row r="15" spans="2:20" x14ac:dyDescent="0.55000000000000004">
      <c r="B15" s="11">
        <v>1991</v>
      </c>
      <c r="C15" s="11">
        <v>24</v>
      </c>
      <c r="D15" s="11">
        <v>24</v>
      </c>
      <c r="E15" s="11">
        <v>11</v>
      </c>
      <c r="F15" s="11">
        <v>3</v>
      </c>
      <c r="G15" s="29"/>
      <c r="H15" s="77"/>
    </row>
    <row r="16" spans="2:20" x14ac:dyDescent="0.55000000000000004">
      <c r="B16" s="11">
        <v>1992</v>
      </c>
      <c r="C16" s="11">
        <v>25</v>
      </c>
      <c r="D16" s="11">
        <v>23</v>
      </c>
      <c r="E16" s="11">
        <v>15</v>
      </c>
      <c r="F16" s="11">
        <v>5</v>
      </c>
      <c r="G16" s="29"/>
      <c r="H16" s="77"/>
    </row>
    <row r="17" spans="2:9" x14ac:dyDescent="0.55000000000000004">
      <c r="B17" s="11">
        <v>1993</v>
      </c>
      <c r="C17" s="11">
        <v>20</v>
      </c>
      <c r="D17" s="11">
        <v>18</v>
      </c>
      <c r="E17" s="11">
        <v>8</v>
      </c>
      <c r="F17" s="11">
        <v>8</v>
      </c>
      <c r="G17" s="29"/>
      <c r="H17" s="77"/>
      <c r="I17" s="37"/>
    </row>
    <row r="18" spans="2:9" x14ac:dyDescent="0.55000000000000004">
      <c r="B18" s="11">
        <v>1994</v>
      </c>
      <c r="C18" s="11">
        <v>20</v>
      </c>
      <c r="D18" s="11">
        <v>18</v>
      </c>
      <c r="E18" s="11">
        <v>9</v>
      </c>
      <c r="F18" s="11">
        <v>7</v>
      </c>
      <c r="G18" s="29"/>
      <c r="H18" s="77"/>
    </row>
    <row r="19" spans="2:9" x14ac:dyDescent="0.55000000000000004">
      <c r="B19" s="11">
        <v>1995</v>
      </c>
      <c r="C19" s="11">
        <v>17</v>
      </c>
      <c r="D19" s="11">
        <v>17</v>
      </c>
      <c r="E19" s="11">
        <v>13</v>
      </c>
      <c r="F19" s="11">
        <v>2</v>
      </c>
      <c r="G19" s="29"/>
      <c r="H19" s="77"/>
    </row>
    <row r="20" spans="2:9" x14ac:dyDescent="0.55000000000000004">
      <c r="B20" s="11">
        <v>1996</v>
      </c>
      <c r="C20" s="11">
        <v>33</v>
      </c>
      <c r="D20" s="11">
        <v>28</v>
      </c>
      <c r="E20" s="11">
        <v>15</v>
      </c>
      <c r="F20" s="11">
        <v>10</v>
      </c>
      <c r="G20" s="29"/>
      <c r="H20" s="77"/>
    </row>
    <row r="21" spans="2:9" x14ac:dyDescent="0.55000000000000004">
      <c r="B21" s="11">
        <v>1997</v>
      </c>
      <c r="C21" s="11">
        <v>31</v>
      </c>
      <c r="D21" s="11">
        <v>29</v>
      </c>
      <c r="E21" s="11">
        <v>13</v>
      </c>
      <c r="F21" s="11">
        <v>7</v>
      </c>
      <c r="G21" s="29"/>
      <c r="H21" s="77"/>
    </row>
    <row r="22" spans="2:9" x14ac:dyDescent="0.55000000000000004">
      <c r="B22" s="11">
        <v>1998</v>
      </c>
      <c r="C22" s="11">
        <v>35</v>
      </c>
      <c r="D22" s="11">
        <v>33</v>
      </c>
      <c r="E22" s="11">
        <v>11</v>
      </c>
      <c r="F22" s="11">
        <v>13</v>
      </c>
      <c r="G22" s="29"/>
      <c r="H22" s="77"/>
    </row>
    <row r="23" spans="2:9" x14ac:dyDescent="0.55000000000000004">
      <c r="B23" s="11">
        <v>1999</v>
      </c>
      <c r="C23" s="11">
        <v>33</v>
      </c>
      <c r="D23" s="11">
        <v>30</v>
      </c>
      <c r="E23" s="11">
        <v>9</v>
      </c>
      <c r="F23" s="11">
        <v>5</v>
      </c>
      <c r="G23" s="29"/>
      <c r="H23" s="77"/>
    </row>
    <row r="24" spans="2:9" x14ac:dyDescent="0.55000000000000004">
      <c r="B24" s="11">
        <v>2000</v>
      </c>
      <c r="C24" s="11">
        <v>37</v>
      </c>
      <c r="D24" s="11">
        <v>34</v>
      </c>
      <c r="E24" s="11">
        <v>18</v>
      </c>
      <c r="F24" s="11">
        <v>8</v>
      </c>
      <c r="G24" s="29"/>
      <c r="H24" s="77"/>
    </row>
    <row r="25" spans="2:9" x14ac:dyDescent="0.55000000000000004">
      <c r="B25" s="11">
        <v>2001</v>
      </c>
      <c r="C25" s="11">
        <v>42</v>
      </c>
      <c r="D25" s="11">
        <v>39</v>
      </c>
      <c r="E25" s="11">
        <v>16</v>
      </c>
      <c r="F25" s="11">
        <v>12</v>
      </c>
      <c r="G25" s="29"/>
      <c r="H25" s="77"/>
    </row>
    <row r="26" spans="2:9" x14ac:dyDescent="0.55000000000000004">
      <c r="B26" s="11">
        <v>2002</v>
      </c>
      <c r="C26" s="11">
        <v>52</v>
      </c>
      <c r="D26" s="11">
        <v>49</v>
      </c>
      <c r="E26" s="11">
        <v>17</v>
      </c>
      <c r="F26" s="11">
        <v>14</v>
      </c>
      <c r="G26" s="29"/>
      <c r="H26" s="77"/>
    </row>
    <row r="27" spans="2:9" x14ac:dyDescent="0.55000000000000004">
      <c r="B27" s="11">
        <v>2003</v>
      </c>
      <c r="C27" s="11">
        <v>38</v>
      </c>
      <c r="D27" s="11">
        <v>35</v>
      </c>
      <c r="E27" s="11">
        <v>19</v>
      </c>
      <c r="F27" s="11">
        <v>14</v>
      </c>
      <c r="G27" s="29"/>
      <c r="H27" s="77"/>
    </row>
    <row r="28" spans="2:9" x14ac:dyDescent="0.55000000000000004">
      <c r="B28" s="11">
        <v>2004</v>
      </c>
      <c r="C28" s="11">
        <v>49</v>
      </c>
      <c r="D28" s="11">
        <v>48</v>
      </c>
      <c r="E28" s="11">
        <v>15</v>
      </c>
      <c r="F28" s="11">
        <v>10</v>
      </c>
      <c r="G28" s="29"/>
      <c r="H28" s="77"/>
    </row>
    <row r="29" spans="2:9" x14ac:dyDescent="0.55000000000000004">
      <c r="B29" s="11">
        <v>2005</v>
      </c>
      <c r="C29" s="11">
        <v>31</v>
      </c>
      <c r="D29" s="11">
        <v>29</v>
      </c>
      <c r="E29" s="11">
        <v>6</v>
      </c>
      <c r="F29" s="11">
        <v>8</v>
      </c>
      <c r="G29" s="29"/>
      <c r="H29" s="77"/>
    </row>
    <row r="30" spans="2:9" x14ac:dyDescent="0.55000000000000004">
      <c r="B30" s="11">
        <v>2006</v>
      </c>
      <c r="C30" s="11">
        <v>47</v>
      </c>
      <c r="D30" s="11">
        <v>43</v>
      </c>
      <c r="E30" s="11">
        <v>8</v>
      </c>
      <c r="F30" s="11">
        <v>16</v>
      </c>
      <c r="G30" s="29"/>
      <c r="H30" s="77"/>
    </row>
    <row r="31" spans="2:9" x14ac:dyDescent="0.55000000000000004">
      <c r="B31" s="11">
        <v>2007</v>
      </c>
      <c r="C31" s="11">
        <v>50</v>
      </c>
      <c r="D31" s="11">
        <v>48</v>
      </c>
      <c r="E31" s="11">
        <v>12</v>
      </c>
      <c r="F31" s="11">
        <v>12</v>
      </c>
      <c r="G31" s="29"/>
      <c r="H31" s="77"/>
    </row>
    <row r="32" spans="2:9" x14ac:dyDescent="0.55000000000000004">
      <c r="B32" s="11">
        <v>2008</v>
      </c>
      <c r="C32" s="11">
        <v>44</v>
      </c>
      <c r="D32" s="11">
        <v>43</v>
      </c>
      <c r="E32" s="11">
        <v>16</v>
      </c>
      <c r="F32" s="11">
        <v>8</v>
      </c>
      <c r="G32" s="29"/>
      <c r="H32" s="77"/>
    </row>
    <row r="33" spans="2:8" x14ac:dyDescent="0.55000000000000004">
      <c r="B33" s="11">
        <v>2009</v>
      </c>
      <c r="C33" s="11">
        <v>42</v>
      </c>
      <c r="D33" s="11">
        <v>39</v>
      </c>
      <c r="E33" s="11">
        <v>11</v>
      </c>
      <c r="F33" s="11">
        <v>11</v>
      </c>
      <c r="G33" s="29"/>
      <c r="H33" s="77"/>
    </row>
    <row r="34" spans="2:8" x14ac:dyDescent="0.55000000000000004">
      <c r="B34" s="11">
        <v>2010</v>
      </c>
      <c r="C34" s="11">
        <v>51</v>
      </c>
      <c r="D34" s="11">
        <v>51</v>
      </c>
      <c r="E34" s="11">
        <v>11</v>
      </c>
      <c r="F34" s="11">
        <v>9</v>
      </c>
      <c r="G34" s="29"/>
      <c r="H34" s="77"/>
    </row>
    <row r="35" spans="2:8" x14ac:dyDescent="0.55000000000000004">
      <c r="B35" s="11">
        <v>2011</v>
      </c>
      <c r="C35" s="11">
        <v>39</v>
      </c>
      <c r="D35" s="11">
        <v>39</v>
      </c>
      <c r="E35" s="11">
        <v>14</v>
      </c>
      <c r="F35" s="11">
        <v>10</v>
      </c>
      <c r="G35" s="29"/>
      <c r="H35" s="77"/>
    </row>
    <row r="36" spans="2:8" x14ac:dyDescent="0.55000000000000004">
      <c r="B36" s="11">
        <v>2012</v>
      </c>
      <c r="C36" s="11">
        <v>49</v>
      </c>
      <c r="D36" s="11">
        <v>44</v>
      </c>
      <c r="E36" s="11">
        <v>16</v>
      </c>
      <c r="F36" s="11">
        <v>7</v>
      </c>
      <c r="G36" s="29"/>
      <c r="H36" s="77"/>
    </row>
    <row r="37" spans="2:8" x14ac:dyDescent="0.55000000000000004">
      <c r="B37" s="11">
        <v>2013</v>
      </c>
      <c r="C37" s="11">
        <v>58</v>
      </c>
      <c r="D37" s="11">
        <v>53</v>
      </c>
      <c r="E37" s="11">
        <v>13</v>
      </c>
      <c r="F37" s="11">
        <v>11</v>
      </c>
      <c r="G37" s="29"/>
      <c r="H37" s="77"/>
    </row>
    <row r="38" spans="2:8" x14ac:dyDescent="0.55000000000000004">
      <c r="B38" s="11">
        <v>2014</v>
      </c>
      <c r="C38" s="11">
        <v>50</v>
      </c>
      <c r="D38" s="11">
        <v>46</v>
      </c>
      <c r="E38" s="11">
        <v>23</v>
      </c>
      <c r="F38" s="11">
        <v>13</v>
      </c>
      <c r="G38" s="29"/>
      <c r="H38" s="77"/>
    </row>
    <row r="40" spans="2:8" x14ac:dyDescent="0.55000000000000004">
      <c r="B40" t="s">
        <v>124</v>
      </c>
    </row>
    <row r="41" spans="2:8" x14ac:dyDescent="0.55000000000000004">
      <c r="B41" t="s">
        <v>54</v>
      </c>
    </row>
    <row r="42" spans="2:8" x14ac:dyDescent="0.55000000000000004">
      <c r="B42" t="s">
        <v>142</v>
      </c>
    </row>
    <row r="43" spans="2:8" x14ac:dyDescent="0.55000000000000004">
      <c r="B43" t="s">
        <v>143</v>
      </c>
    </row>
    <row r="44" spans="2:8" x14ac:dyDescent="0.55000000000000004">
      <c r="B44" t="s">
        <v>144</v>
      </c>
    </row>
    <row r="45" spans="2:8" x14ac:dyDescent="0.55000000000000004">
      <c r="B45" s="3" t="s">
        <v>112</v>
      </c>
    </row>
    <row r="47" spans="2:8" ht="18.3" x14ac:dyDescent="0.8">
      <c r="B47" s="78" t="s">
        <v>109</v>
      </c>
      <c r="C47" s="37"/>
      <c r="D47" s="37"/>
      <c r="E47" s="37"/>
      <c r="F47" s="37"/>
    </row>
    <row r="48" spans="2:8" ht="17.100000000000001" x14ac:dyDescent="0.8">
      <c r="B48" s="37"/>
      <c r="C48" s="78" t="s">
        <v>110</v>
      </c>
      <c r="D48" s="37"/>
      <c r="E48" s="37"/>
      <c r="F48" s="37"/>
    </row>
    <row r="49" spans="2:6" x14ac:dyDescent="0.55000000000000004">
      <c r="B49" s="37"/>
      <c r="C49" s="37"/>
      <c r="D49" s="37"/>
      <c r="E49" s="37"/>
      <c r="F49" s="3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L32"/>
  <sheetViews>
    <sheetView topLeftCell="T1" workbookViewId="0">
      <selection activeCell="Y7" sqref="Y7:AI12"/>
    </sheetView>
  </sheetViews>
  <sheetFormatPr defaultRowHeight="14.4" x14ac:dyDescent="0.55000000000000004"/>
  <cols>
    <col min="2" max="2" width="24.62890625" customWidth="1"/>
    <col min="23" max="23" width="34.3671875" bestFit="1" customWidth="1"/>
  </cols>
  <sheetData>
    <row r="1" spans="2:38" x14ac:dyDescent="0.55000000000000004">
      <c r="B1" s="3" t="s">
        <v>120</v>
      </c>
    </row>
    <row r="2" spans="2:38" x14ac:dyDescent="0.55000000000000004">
      <c r="B2" s="3" t="s">
        <v>134</v>
      </c>
    </row>
    <row r="3" spans="2:38" x14ac:dyDescent="0.55000000000000004">
      <c r="B3" s="3"/>
    </row>
    <row r="4" spans="2:38" ht="18.3" x14ac:dyDescent="0.7">
      <c r="B4" s="85" t="s">
        <v>33</v>
      </c>
    </row>
    <row r="5" spans="2:38" ht="15.6" x14ac:dyDescent="0.6">
      <c r="B5" s="65"/>
      <c r="C5" s="65"/>
      <c r="D5" s="65"/>
      <c r="E5" s="65"/>
      <c r="F5" s="65"/>
      <c r="G5" s="72" t="s">
        <v>97</v>
      </c>
      <c r="H5" s="72"/>
      <c r="I5" s="72"/>
      <c r="J5" s="72"/>
      <c r="K5" s="72"/>
      <c r="L5" s="72"/>
      <c r="M5" s="72"/>
      <c r="N5" s="72"/>
      <c r="O5" s="67"/>
      <c r="W5" s="62" t="s">
        <v>98</v>
      </c>
    </row>
    <row r="6" spans="2:38" x14ac:dyDescent="0.55000000000000004">
      <c r="W6" s="83" t="s">
        <v>125</v>
      </c>
    </row>
    <row r="7" spans="2:38" x14ac:dyDescent="0.55000000000000004">
      <c r="B7" s="4" t="s">
        <v>75</v>
      </c>
      <c r="C7" s="10">
        <v>1995</v>
      </c>
      <c r="D7" s="10">
        <v>1996</v>
      </c>
      <c r="E7" s="10">
        <v>1997</v>
      </c>
      <c r="F7" s="10">
        <v>1998</v>
      </c>
      <c r="G7" s="10">
        <v>1999</v>
      </c>
      <c r="H7" s="10">
        <v>2000</v>
      </c>
      <c r="I7" s="10">
        <v>2001</v>
      </c>
      <c r="J7" s="10">
        <v>2002</v>
      </c>
      <c r="K7" s="10">
        <v>2003</v>
      </c>
      <c r="L7" s="10">
        <v>2004</v>
      </c>
      <c r="M7" s="10">
        <v>2005</v>
      </c>
      <c r="N7" s="10">
        <v>2006</v>
      </c>
      <c r="O7" s="10">
        <v>2007</v>
      </c>
      <c r="P7" s="10">
        <v>2008</v>
      </c>
      <c r="Q7" s="10">
        <v>2009</v>
      </c>
      <c r="R7" s="10">
        <v>2010</v>
      </c>
      <c r="S7" s="10">
        <v>2011</v>
      </c>
      <c r="T7" s="70">
        <v>2012</v>
      </c>
      <c r="U7" s="10">
        <v>2013</v>
      </c>
      <c r="V7" s="10">
        <v>2014</v>
      </c>
      <c r="W7" s="63" t="s">
        <v>121</v>
      </c>
      <c r="Y7" s="67" t="s">
        <v>32</v>
      </c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37"/>
      <c r="AK7" s="37"/>
      <c r="AL7" s="37"/>
    </row>
    <row r="8" spans="2:38" x14ac:dyDescent="0.55000000000000004">
      <c r="B8" s="4" t="s">
        <v>76</v>
      </c>
      <c r="C8" s="11" t="s">
        <v>96</v>
      </c>
      <c r="D8" s="11"/>
      <c r="E8" s="11" t="s">
        <v>96</v>
      </c>
      <c r="F8" s="11"/>
      <c r="G8" s="11" t="s">
        <v>96</v>
      </c>
      <c r="H8" s="11" t="s">
        <v>96</v>
      </c>
      <c r="I8" s="11" t="s">
        <v>96</v>
      </c>
      <c r="J8" s="11" t="s">
        <v>96</v>
      </c>
      <c r="K8" s="11" t="s">
        <v>96</v>
      </c>
      <c r="L8" s="11" t="s">
        <v>96</v>
      </c>
      <c r="M8" s="11" t="s">
        <v>96</v>
      </c>
      <c r="N8" s="11" t="s">
        <v>96</v>
      </c>
      <c r="O8" s="11" t="s">
        <v>96</v>
      </c>
      <c r="P8" s="11" t="s">
        <v>96</v>
      </c>
      <c r="Q8" s="11" t="s">
        <v>96</v>
      </c>
      <c r="R8" s="11" t="s">
        <v>96</v>
      </c>
      <c r="S8" s="11" t="s">
        <v>96</v>
      </c>
      <c r="T8" s="14" t="s">
        <v>96</v>
      </c>
      <c r="U8" s="16" t="s">
        <v>96</v>
      </c>
      <c r="V8" s="16" t="s">
        <v>96</v>
      </c>
      <c r="W8" s="15">
        <v>6</v>
      </c>
      <c r="Y8" s="67" t="s">
        <v>129</v>
      </c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37"/>
      <c r="AK8" s="37"/>
      <c r="AL8" s="37"/>
    </row>
    <row r="9" spans="2:38" x14ac:dyDescent="0.55000000000000004">
      <c r="B9" s="4" t="s">
        <v>77</v>
      </c>
      <c r="C9" s="11" t="s">
        <v>96</v>
      </c>
      <c r="D9" s="11" t="s">
        <v>96</v>
      </c>
      <c r="E9" s="11" t="s">
        <v>96</v>
      </c>
      <c r="F9" s="11" t="s">
        <v>96</v>
      </c>
      <c r="G9" s="11" t="s">
        <v>96</v>
      </c>
      <c r="H9" s="11" t="s">
        <v>96</v>
      </c>
      <c r="I9" s="11" t="s">
        <v>96</v>
      </c>
      <c r="J9" s="11" t="s">
        <v>96</v>
      </c>
      <c r="K9" s="11" t="s">
        <v>96</v>
      </c>
      <c r="L9" s="11" t="s">
        <v>96</v>
      </c>
      <c r="M9" s="11" t="s">
        <v>96</v>
      </c>
      <c r="N9" s="11" t="s">
        <v>96</v>
      </c>
      <c r="O9" s="11" t="s">
        <v>96</v>
      </c>
      <c r="P9" s="11" t="s">
        <v>96</v>
      </c>
      <c r="Q9" s="11" t="s">
        <v>96</v>
      </c>
      <c r="R9" s="11" t="s">
        <v>96</v>
      </c>
      <c r="S9" s="11" t="s">
        <v>96</v>
      </c>
      <c r="T9" s="14" t="s">
        <v>96</v>
      </c>
      <c r="U9" s="16" t="s">
        <v>96</v>
      </c>
      <c r="V9" s="16" t="s">
        <v>96</v>
      </c>
      <c r="W9" s="11">
        <v>6</v>
      </c>
      <c r="Y9" s="67" t="s">
        <v>130</v>
      </c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37"/>
      <c r="AK9" s="37"/>
      <c r="AL9" s="37"/>
    </row>
    <row r="10" spans="2:38" x14ac:dyDescent="0.55000000000000004">
      <c r="B10" s="4" t="s">
        <v>78</v>
      </c>
      <c r="C10" s="11"/>
      <c r="D10" s="11"/>
      <c r="E10" s="11" t="s">
        <v>96</v>
      </c>
      <c r="F10" s="11"/>
      <c r="G10" s="11" t="s">
        <v>96</v>
      </c>
      <c r="H10" s="11" t="s">
        <v>96</v>
      </c>
      <c r="I10" s="11" t="s">
        <v>96</v>
      </c>
      <c r="J10" s="11" t="s">
        <v>96</v>
      </c>
      <c r="K10" s="11" t="s">
        <v>96</v>
      </c>
      <c r="L10" s="11"/>
      <c r="M10" s="11" t="s">
        <v>96</v>
      </c>
      <c r="N10" s="11" t="s">
        <v>96</v>
      </c>
      <c r="O10" s="11"/>
      <c r="P10" s="11" t="s">
        <v>96</v>
      </c>
      <c r="Q10" s="11" t="s">
        <v>96</v>
      </c>
      <c r="R10" s="11" t="s">
        <v>96</v>
      </c>
      <c r="S10" s="11" t="s">
        <v>96</v>
      </c>
      <c r="T10" s="14" t="s">
        <v>96</v>
      </c>
      <c r="U10" s="16" t="s">
        <v>96</v>
      </c>
      <c r="V10" s="16" t="s">
        <v>96</v>
      </c>
      <c r="W10" s="11">
        <v>6</v>
      </c>
      <c r="Y10" s="67" t="s">
        <v>131</v>
      </c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37"/>
      <c r="AK10" s="37"/>
      <c r="AL10" s="37"/>
    </row>
    <row r="11" spans="2:38" x14ac:dyDescent="0.55000000000000004">
      <c r="B11" s="4" t="s">
        <v>79</v>
      </c>
      <c r="C11" s="11" t="s">
        <v>96</v>
      </c>
      <c r="D11" s="11" t="s">
        <v>96</v>
      </c>
      <c r="E11" s="11" t="s">
        <v>96</v>
      </c>
      <c r="F11" s="11"/>
      <c r="G11" s="11" t="s">
        <v>96</v>
      </c>
      <c r="H11" s="11" t="s">
        <v>96</v>
      </c>
      <c r="I11" s="11" t="s">
        <v>96</v>
      </c>
      <c r="J11" s="11" t="s">
        <v>96</v>
      </c>
      <c r="K11" s="11" t="s">
        <v>96</v>
      </c>
      <c r="L11" s="11" t="s">
        <v>96</v>
      </c>
      <c r="M11" s="11" t="s">
        <v>96</v>
      </c>
      <c r="N11" s="11"/>
      <c r="O11" s="11" t="s">
        <v>96</v>
      </c>
      <c r="P11" s="11" t="s">
        <v>96</v>
      </c>
      <c r="Q11" s="11" t="s">
        <v>96</v>
      </c>
      <c r="R11" s="11" t="s">
        <v>96</v>
      </c>
      <c r="S11" s="11" t="s">
        <v>96</v>
      </c>
      <c r="T11" s="14" t="s">
        <v>96</v>
      </c>
      <c r="U11" s="16" t="s">
        <v>96</v>
      </c>
      <c r="V11" s="16" t="s">
        <v>96</v>
      </c>
      <c r="W11" s="17"/>
      <c r="Y11" s="67" t="s">
        <v>132</v>
      </c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37"/>
      <c r="AK11" s="37"/>
      <c r="AL11" s="37"/>
    </row>
    <row r="12" spans="2:38" x14ac:dyDescent="0.55000000000000004">
      <c r="B12" s="4" t="s">
        <v>80</v>
      </c>
      <c r="C12" s="11" t="s">
        <v>96</v>
      </c>
      <c r="D12" s="11" t="s">
        <v>96</v>
      </c>
      <c r="E12" s="11" t="s">
        <v>96</v>
      </c>
      <c r="F12" s="11" t="s">
        <v>96</v>
      </c>
      <c r="G12" s="11" t="s">
        <v>96</v>
      </c>
      <c r="H12" s="11" t="s">
        <v>96</v>
      </c>
      <c r="I12" s="11" t="s">
        <v>96</v>
      </c>
      <c r="J12" s="11" t="s">
        <v>96</v>
      </c>
      <c r="K12" s="11" t="s">
        <v>96</v>
      </c>
      <c r="L12" s="11" t="s">
        <v>96</v>
      </c>
      <c r="M12" s="11" t="s">
        <v>96</v>
      </c>
      <c r="N12" s="11" t="s">
        <v>96</v>
      </c>
      <c r="O12" s="11" t="s">
        <v>96</v>
      </c>
      <c r="P12" s="11" t="s">
        <v>96</v>
      </c>
      <c r="Q12" s="11" t="s">
        <v>96</v>
      </c>
      <c r="R12" s="11" t="s">
        <v>96</v>
      </c>
      <c r="S12" s="11" t="s">
        <v>96</v>
      </c>
      <c r="T12" s="14" t="s">
        <v>96</v>
      </c>
      <c r="U12" s="16" t="s">
        <v>96</v>
      </c>
      <c r="V12" s="16" t="s">
        <v>96</v>
      </c>
      <c r="W12" s="17"/>
      <c r="Y12" s="67" t="s">
        <v>133</v>
      </c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37"/>
      <c r="AK12" s="37"/>
      <c r="AL12" s="37"/>
    </row>
    <row r="13" spans="2:38" x14ac:dyDescent="0.55000000000000004">
      <c r="B13" s="4" t="s">
        <v>81</v>
      </c>
      <c r="C13" s="11" t="s">
        <v>96</v>
      </c>
      <c r="D13" s="11"/>
      <c r="E13" s="11" t="s">
        <v>96</v>
      </c>
      <c r="F13" s="11" t="s">
        <v>96</v>
      </c>
      <c r="G13" s="11" t="s">
        <v>96</v>
      </c>
      <c r="H13" s="11" t="s">
        <v>96</v>
      </c>
      <c r="I13" s="11" t="s">
        <v>96</v>
      </c>
      <c r="J13" s="11" t="s">
        <v>96</v>
      </c>
      <c r="K13" s="11" t="s">
        <v>96</v>
      </c>
      <c r="L13" s="11" t="s">
        <v>96</v>
      </c>
      <c r="M13" s="11" t="s">
        <v>96</v>
      </c>
      <c r="N13" s="11" t="s">
        <v>96</v>
      </c>
      <c r="O13" s="11" t="s">
        <v>96</v>
      </c>
      <c r="P13" s="11" t="s">
        <v>96</v>
      </c>
      <c r="Q13" s="11" t="s">
        <v>96</v>
      </c>
      <c r="R13" s="11" t="s">
        <v>96</v>
      </c>
      <c r="S13" s="11" t="s">
        <v>96</v>
      </c>
      <c r="T13" s="14" t="s">
        <v>96</v>
      </c>
      <c r="U13" s="16" t="s">
        <v>96</v>
      </c>
      <c r="V13" s="16" t="s">
        <v>96</v>
      </c>
      <c r="W13" s="17"/>
      <c r="AI13" s="37"/>
      <c r="AJ13" s="37"/>
      <c r="AK13" s="37"/>
      <c r="AL13" s="37"/>
    </row>
    <row r="14" spans="2:38" x14ac:dyDescent="0.55000000000000004">
      <c r="B14" s="4" t="s">
        <v>82</v>
      </c>
      <c r="C14" s="11" t="s">
        <v>96</v>
      </c>
      <c r="D14" s="11" t="s">
        <v>96</v>
      </c>
      <c r="E14" s="11" t="s">
        <v>96</v>
      </c>
      <c r="F14" s="11" t="s">
        <v>96</v>
      </c>
      <c r="G14" s="11" t="s">
        <v>96</v>
      </c>
      <c r="H14" s="11" t="s">
        <v>96</v>
      </c>
      <c r="I14" s="11" t="s">
        <v>96</v>
      </c>
      <c r="J14" s="11" t="s">
        <v>96</v>
      </c>
      <c r="K14" s="11" t="s">
        <v>96</v>
      </c>
      <c r="L14" s="11" t="s">
        <v>96</v>
      </c>
      <c r="M14" s="11" t="s">
        <v>96</v>
      </c>
      <c r="N14" s="11" t="s">
        <v>96</v>
      </c>
      <c r="O14" s="11" t="s">
        <v>96</v>
      </c>
      <c r="P14" s="11" t="s">
        <v>96</v>
      </c>
      <c r="Q14" s="11" t="s">
        <v>96</v>
      </c>
      <c r="R14" s="11" t="s">
        <v>96</v>
      </c>
      <c r="S14" s="11" t="s">
        <v>96</v>
      </c>
      <c r="T14" s="14" t="s">
        <v>96</v>
      </c>
      <c r="U14" s="16" t="s">
        <v>96</v>
      </c>
      <c r="V14" s="16" t="s">
        <v>96</v>
      </c>
      <c r="W14" s="17"/>
      <c r="AI14" s="37"/>
      <c r="AJ14" s="37"/>
      <c r="AK14" s="37"/>
      <c r="AL14" s="37"/>
    </row>
    <row r="15" spans="2:38" x14ac:dyDescent="0.55000000000000004">
      <c r="B15" s="4" t="s">
        <v>83</v>
      </c>
      <c r="C15" s="11" t="s">
        <v>96</v>
      </c>
      <c r="D15" s="11" t="s">
        <v>96</v>
      </c>
      <c r="E15" s="11" t="s">
        <v>96</v>
      </c>
      <c r="F15" s="11" t="s">
        <v>96</v>
      </c>
      <c r="G15" s="11" t="s">
        <v>96</v>
      </c>
      <c r="H15" s="11" t="s">
        <v>96</v>
      </c>
      <c r="I15" s="11" t="s">
        <v>96</v>
      </c>
      <c r="J15" s="11" t="s">
        <v>96</v>
      </c>
      <c r="K15" s="11" t="s">
        <v>96</v>
      </c>
      <c r="L15" s="11" t="s">
        <v>96</v>
      </c>
      <c r="M15" s="11" t="s">
        <v>96</v>
      </c>
      <c r="N15" s="11" t="s">
        <v>96</v>
      </c>
      <c r="O15" s="11" t="s">
        <v>96</v>
      </c>
      <c r="P15" s="11" t="s">
        <v>96</v>
      </c>
      <c r="Q15" s="11" t="s">
        <v>96</v>
      </c>
      <c r="R15" s="11" t="s">
        <v>96</v>
      </c>
      <c r="S15" s="11" t="s">
        <v>96</v>
      </c>
      <c r="T15" s="14" t="s">
        <v>96</v>
      </c>
      <c r="U15" s="16" t="s">
        <v>96</v>
      </c>
      <c r="V15" s="16" t="s">
        <v>96</v>
      </c>
      <c r="W15" s="17"/>
      <c r="AI15" s="37"/>
      <c r="AJ15" s="37"/>
      <c r="AK15" s="37"/>
      <c r="AL15" s="37"/>
    </row>
    <row r="16" spans="2:38" x14ac:dyDescent="0.55000000000000004">
      <c r="B16" s="4" t="s">
        <v>84</v>
      </c>
      <c r="C16" s="11"/>
      <c r="D16" s="11" t="s">
        <v>96</v>
      </c>
      <c r="E16" s="11" t="s">
        <v>96</v>
      </c>
      <c r="F16" s="11" t="s">
        <v>96</v>
      </c>
      <c r="G16" s="11" t="s">
        <v>96</v>
      </c>
      <c r="H16" s="11" t="s">
        <v>96</v>
      </c>
      <c r="I16" s="11" t="s">
        <v>96</v>
      </c>
      <c r="J16" s="11" t="s">
        <v>96</v>
      </c>
      <c r="K16" s="11" t="s">
        <v>96</v>
      </c>
      <c r="L16" s="11" t="s">
        <v>96</v>
      </c>
      <c r="M16" s="11" t="s">
        <v>96</v>
      </c>
      <c r="N16" s="11" t="s">
        <v>96</v>
      </c>
      <c r="O16" s="11" t="s">
        <v>96</v>
      </c>
      <c r="P16" s="11" t="s">
        <v>96</v>
      </c>
      <c r="Q16" s="11" t="s">
        <v>96</v>
      </c>
      <c r="R16" s="11" t="s">
        <v>96</v>
      </c>
      <c r="S16" s="11"/>
      <c r="T16" s="14" t="s">
        <v>96</v>
      </c>
      <c r="U16" s="16" t="s">
        <v>96</v>
      </c>
      <c r="V16" s="16" t="s">
        <v>96</v>
      </c>
      <c r="W16" s="90">
        <v>5</v>
      </c>
      <c r="AI16" s="37"/>
      <c r="AJ16" s="37"/>
      <c r="AK16" s="37"/>
      <c r="AL16" s="37"/>
    </row>
    <row r="17" spans="2:38" x14ac:dyDescent="0.55000000000000004">
      <c r="B17" s="4" t="s">
        <v>85</v>
      </c>
      <c r="C17" s="11" t="s">
        <v>96</v>
      </c>
      <c r="D17" s="11" t="s">
        <v>96</v>
      </c>
      <c r="E17" s="11" t="s">
        <v>96</v>
      </c>
      <c r="F17" s="11" t="s">
        <v>96</v>
      </c>
      <c r="G17" s="11" t="s">
        <v>96</v>
      </c>
      <c r="H17" s="11" t="s">
        <v>96</v>
      </c>
      <c r="I17" s="11" t="s">
        <v>96</v>
      </c>
      <c r="J17" s="11" t="s">
        <v>96</v>
      </c>
      <c r="K17" s="11" t="s">
        <v>96</v>
      </c>
      <c r="L17" s="11" t="s">
        <v>96</v>
      </c>
      <c r="M17" s="11" t="s">
        <v>96</v>
      </c>
      <c r="N17" s="11" t="s">
        <v>96</v>
      </c>
      <c r="O17" s="11" t="s">
        <v>96</v>
      </c>
      <c r="P17" s="11" t="s">
        <v>96</v>
      </c>
      <c r="Q17" s="11" t="s">
        <v>96</v>
      </c>
      <c r="R17" s="11" t="s">
        <v>96</v>
      </c>
      <c r="S17" s="11" t="s">
        <v>96</v>
      </c>
      <c r="T17" s="14" t="s">
        <v>96</v>
      </c>
      <c r="U17" s="16" t="s">
        <v>96</v>
      </c>
      <c r="V17" s="16" t="s">
        <v>96</v>
      </c>
      <c r="W17" s="17"/>
      <c r="AI17" s="37"/>
      <c r="AJ17" s="37"/>
      <c r="AK17" s="37"/>
      <c r="AL17" s="37"/>
    </row>
    <row r="18" spans="2:38" x14ac:dyDescent="0.55000000000000004">
      <c r="B18" s="4" t="s">
        <v>86</v>
      </c>
      <c r="C18" s="11"/>
      <c r="D18" s="11"/>
      <c r="E18" s="11" t="s">
        <v>96</v>
      </c>
      <c r="F18" s="11" t="s">
        <v>96</v>
      </c>
      <c r="G18" s="11" t="s">
        <v>96</v>
      </c>
      <c r="H18" s="11" t="s">
        <v>96</v>
      </c>
      <c r="I18" s="11" t="s">
        <v>96</v>
      </c>
      <c r="J18" s="11" t="s">
        <v>96</v>
      </c>
      <c r="K18" s="11"/>
      <c r="L18" s="11"/>
      <c r="M18" s="11" t="s">
        <v>96</v>
      </c>
      <c r="N18" s="11" t="s">
        <v>96</v>
      </c>
      <c r="O18" s="11" t="s">
        <v>96</v>
      </c>
      <c r="P18" s="11" t="s">
        <v>96</v>
      </c>
      <c r="Q18" s="11" t="s">
        <v>96</v>
      </c>
      <c r="R18" s="11" t="s">
        <v>96</v>
      </c>
      <c r="S18" s="11" t="s">
        <v>96</v>
      </c>
      <c r="T18" s="14"/>
      <c r="U18" s="16" t="s">
        <v>96</v>
      </c>
      <c r="V18" s="16" t="s">
        <v>96</v>
      </c>
      <c r="W18" s="17"/>
    </row>
    <row r="19" spans="2:38" x14ac:dyDescent="0.55000000000000004">
      <c r="B19" s="4" t="s">
        <v>87</v>
      </c>
      <c r="C19" s="11" t="s">
        <v>96</v>
      </c>
      <c r="D19" s="11"/>
      <c r="E19" s="11" t="s">
        <v>96</v>
      </c>
      <c r="F19" s="11" t="s">
        <v>96</v>
      </c>
      <c r="G19" s="11"/>
      <c r="H19" s="11" t="s">
        <v>96</v>
      </c>
      <c r="I19" s="11" t="s">
        <v>96</v>
      </c>
      <c r="J19" s="11" t="s">
        <v>96</v>
      </c>
      <c r="K19" s="11"/>
      <c r="L19" s="11" t="s">
        <v>96</v>
      </c>
      <c r="M19" s="11" t="s">
        <v>96</v>
      </c>
      <c r="N19" s="11" t="s">
        <v>96</v>
      </c>
      <c r="O19" s="11" t="s">
        <v>96</v>
      </c>
      <c r="P19" s="11" t="s">
        <v>96</v>
      </c>
      <c r="Q19" s="11" t="s">
        <v>96</v>
      </c>
      <c r="R19" s="11" t="s">
        <v>96</v>
      </c>
      <c r="S19" s="11" t="s">
        <v>96</v>
      </c>
      <c r="T19" s="14" t="s">
        <v>96</v>
      </c>
      <c r="U19" s="16" t="s">
        <v>96</v>
      </c>
      <c r="V19" s="16" t="s">
        <v>96</v>
      </c>
      <c r="W19" s="17"/>
    </row>
    <row r="20" spans="2:38" x14ac:dyDescent="0.55000000000000004">
      <c r="B20" s="4" t="s">
        <v>88</v>
      </c>
      <c r="C20" s="11"/>
      <c r="D20" s="11"/>
      <c r="E20" s="11"/>
      <c r="F20" s="11"/>
      <c r="G20" s="11" t="s">
        <v>96</v>
      </c>
      <c r="H20" s="11" t="s">
        <v>96</v>
      </c>
      <c r="I20" s="11" t="s">
        <v>96</v>
      </c>
      <c r="J20" s="11" t="s">
        <v>96</v>
      </c>
      <c r="K20" s="11" t="s">
        <v>96</v>
      </c>
      <c r="L20" s="11" t="s">
        <v>96</v>
      </c>
      <c r="M20" s="11" t="s">
        <v>96</v>
      </c>
      <c r="N20" s="11"/>
      <c r="O20" s="11" t="s">
        <v>96</v>
      </c>
      <c r="P20" s="11" t="s">
        <v>96</v>
      </c>
      <c r="Q20" s="11" t="s">
        <v>96</v>
      </c>
      <c r="R20" s="11" t="s">
        <v>96</v>
      </c>
      <c r="S20" s="11"/>
      <c r="T20" s="14"/>
      <c r="U20" s="16" t="s">
        <v>96</v>
      </c>
      <c r="V20" s="16" t="s">
        <v>96</v>
      </c>
      <c r="W20" s="17"/>
    </row>
    <row r="21" spans="2:38" x14ac:dyDescent="0.55000000000000004">
      <c r="B21" s="4" t="s">
        <v>89</v>
      </c>
      <c r="C21" s="11" t="s">
        <v>96</v>
      </c>
      <c r="D21" s="11" t="s">
        <v>96</v>
      </c>
      <c r="E21" s="11" t="s">
        <v>96</v>
      </c>
      <c r="F21" s="11" t="s">
        <v>96</v>
      </c>
      <c r="G21" s="11" t="s">
        <v>96</v>
      </c>
      <c r="H21" s="11" t="s">
        <v>96</v>
      </c>
      <c r="I21" s="11" t="s">
        <v>96</v>
      </c>
      <c r="J21" s="11" t="s">
        <v>96</v>
      </c>
      <c r="K21" s="11" t="s">
        <v>96</v>
      </c>
      <c r="L21" s="11" t="s">
        <v>96</v>
      </c>
      <c r="M21" s="11" t="s">
        <v>96</v>
      </c>
      <c r="N21" s="11" t="s">
        <v>96</v>
      </c>
      <c r="O21" s="11" t="s">
        <v>96</v>
      </c>
      <c r="P21" s="11" t="s">
        <v>96</v>
      </c>
      <c r="Q21" s="11" t="s">
        <v>96</v>
      </c>
      <c r="R21" s="11" t="s">
        <v>96</v>
      </c>
      <c r="S21" s="11" t="s">
        <v>96</v>
      </c>
      <c r="T21" s="14" t="s">
        <v>96</v>
      </c>
      <c r="U21" s="16" t="s">
        <v>96</v>
      </c>
      <c r="V21" s="16" t="s">
        <v>96</v>
      </c>
      <c r="W21" s="17"/>
    </row>
    <row r="22" spans="2:38" x14ac:dyDescent="0.55000000000000004">
      <c r="B22" s="4" t="s">
        <v>90</v>
      </c>
      <c r="C22" s="11" t="s">
        <v>96</v>
      </c>
      <c r="D22" s="11" t="s">
        <v>96</v>
      </c>
      <c r="E22" s="11" t="s">
        <v>96</v>
      </c>
      <c r="F22" s="11" t="s">
        <v>96</v>
      </c>
      <c r="G22" s="11" t="s">
        <v>96</v>
      </c>
      <c r="H22" s="11" t="s">
        <v>96</v>
      </c>
      <c r="I22" s="11" t="s">
        <v>96</v>
      </c>
      <c r="J22" s="11" t="s">
        <v>96</v>
      </c>
      <c r="K22" s="11" t="s">
        <v>96</v>
      </c>
      <c r="L22" s="11" t="s">
        <v>96</v>
      </c>
      <c r="M22" s="11" t="s">
        <v>96</v>
      </c>
      <c r="N22" s="11" t="s">
        <v>96</v>
      </c>
      <c r="O22" s="11" t="s">
        <v>96</v>
      </c>
      <c r="P22" s="11" t="s">
        <v>96</v>
      </c>
      <c r="Q22" s="11" t="s">
        <v>96</v>
      </c>
      <c r="R22" s="11" t="s">
        <v>96</v>
      </c>
      <c r="S22" s="11" t="s">
        <v>96</v>
      </c>
      <c r="T22" s="14" t="s">
        <v>96</v>
      </c>
      <c r="U22" s="16" t="s">
        <v>96</v>
      </c>
      <c r="V22" s="16" t="s">
        <v>96</v>
      </c>
      <c r="W22" s="17"/>
    </row>
    <row r="23" spans="2:38" x14ac:dyDescent="0.55000000000000004">
      <c r="B23" s="4" t="s">
        <v>91</v>
      </c>
      <c r="C23" s="11" t="s">
        <v>96</v>
      </c>
      <c r="D23" s="11" t="s">
        <v>96</v>
      </c>
      <c r="E23" s="11" t="s">
        <v>96</v>
      </c>
      <c r="F23" s="11" t="s">
        <v>96</v>
      </c>
      <c r="G23" s="11" t="s">
        <v>96</v>
      </c>
      <c r="H23" s="11" t="s">
        <v>96</v>
      </c>
      <c r="I23" s="11" t="s">
        <v>96</v>
      </c>
      <c r="J23" s="11" t="s">
        <v>96</v>
      </c>
      <c r="K23" s="11" t="s">
        <v>96</v>
      </c>
      <c r="L23" s="11" t="s">
        <v>96</v>
      </c>
      <c r="M23" s="11" t="s">
        <v>96</v>
      </c>
      <c r="N23" s="11" t="s">
        <v>96</v>
      </c>
      <c r="O23" s="11" t="s">
        <v>96</v>
      </c>
      <c r="P23" s="11" t="s">
        <v>96</v>
      </c>
      <c r="Q23" s="11" t="s">
        <v>96</v>
      </c>
      <c r="R23" s="11" t="s">
        <v>96</v>
      </c>
      <c r="S23" s="11" t="s">
        <v>96</v>
      </c>
      <c r="T23" s="14" t="s">
        <v>96</v>
      </c>
      <c r="U23" s="16" t="s">
        <v>96</v>
      </c>
      <c r="V23" s="16" t="s">
        <v>96</v>
      </c>
      <c r="W23" s="17"/>
    </row>
    <row r="24" spans="2:38" x14ac:dyDescent="0.55000000000000004">
      <c r="B24" s="4" t="s">
        <v>92</v>
      </c>
      <c r="C24" s="11" t="s">
        <v>96</v>
      </c>
      <c r="D24" s="11" t="s">
        <v>96</v>
      </c>
      <c r="E24" s="11" t="s">
        <v>96</v>
      </c>
      <c r="F24" s="11" t="s">
        <v>96</v>
      </c>
      <c r="G24" s="11" t="s">
        <v>96</v>
      </c>
      <c r="H24" s="11" t="s">
        <v>96</v>
      </c>
      <c r="I24" s="11" t="s">
        <v>96</v>
      </c>
      <c r="J24" s="11" t="s">
        <v>96</v>
      </c>
      <c r="K24" s="11" t="s">
        <v>96</v>
      </c>
      <c r="L24" s="11" t="s">
        <v>96</v>
      </c>
      <c r="M24" s="11" t="s">
        <v>96</v>
      </c>
      <c r="N24" s="11" t="s">
        <v>96</v>
      </c>
      <c r="O24" s="11" t="s">
        <v>96</v>
      </c>
      <c r="P24" s="11" t="s">
        <v>96</v>
      </c>
      <c r="Q24" s="11" t="s">
        <v>96</v>
      </c>
      <c r="R24" s="11" t="s">
        <v>96</v>
      </c>
      <c r="S24" s="11" t="s">
        <v>96</v>
      </c>
      <c r="T24" s="14" t="s">
        <v>96</v>
      </c>
      <c r="U24" s="16" t="s">
        <v>96</v>
      </c>
      <c r="V24" s="16" t="s">
        <v>96</v>
      </c>
      <c r="W24" s="17"/>
    </row>
    <row r="25" spans="2:38" x14ac:dyDescent="0.55000000000000004">
      <c r="B25" s="4" t="s">
        <v>93</v>
      </c>
      <c r="C25" s="11"/>
      <c r="D25" s="11" t="s">
        <v>96</v>
      </c>
      <c r="E25" s="11" t="s">
        <v>96</v>
      </c>
      <c r="F25" s="11" t="s">
        <v>96</v>
      </c>
      <c r="G25" s="11" t="s">
        <v>96</v>
      </c>
      <c r="H25" s="11" t="s">
        <v>96</v>
      </c>
      <c r="I25" s="11" t="s">
        <v>96</v>
      </c>
      <c r="J25" s="11" t="s">
        <v>96</v>
      </c>
      <c r="K25" s="11" t="s">
        <v>96</v>
      </c>
      <c r="L25" s="11" t="s">
        <v>96</v>
      </c>
      <c r="M25" s="11" t="s">
        <v>96</v>
      </c>
      <c r="N25" s="11" t="s">
        <v>96</v>
      </c>
      <c r="O25" s="11" t="s">
        <v>96</v>
      </c>
      <c r="P25" s="11" t="s">
        <v>96</v>
      </c>
      <c r="Q25" s="11" t="s">
        <v>96</v>
      </c>
      <c r="R25" s="11" t="s">
        <v>96</v>
      </c>
      <c r="S25" s="11" t="s">
        <v>96</v>
      </c>
      <c r="T25" s="14"/>
      <c r="U25" s="16" t="s">
        <v>96</v>
      </c>
      <c r="V25" s="16" t="s">
        <v>96</v>
      </c>
      <c r="W25" s="17"/>
      <c r="X25" s="71"/>
      <c r="Y25" s="71"/>
    </row>
    <row r="26" spans="2:38" x14ac:dyDescent="0.55000000000000004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90"/>
    </row>
    <row r="27" spans="2:38" x14ac:dyDescent="0.55000000000000004">
      <c r="B27" s="4" t="s">
        <v>94</v>
      </c>
      <c r="C27" s="11">
        <v>13</v>
      </c>
      <c r="D27" s="11">
        <v>12</v>
      </c>
      <c r="E27" s="11">
        <v>17</v>
      </c>
      <c r="F27" s="11">
        <v>14</v>
      </c>
      <c r="G27" s="11">
        <v>17</v>
      </c>
      <c r="H27" s="11">
        <v>18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90"/>
    </row>
    <row r="31" spans="2:38" x14ac:dyDescent="0.55000000000000004">
      <c r="B31" t="s">
        <v>113</v>
      </c>
    </row>
    <row r="32" spans="2:38" x14ac:dyDescent="0.55000000000000004">
      <c r="B32" t="s">
        <v>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26"/>
  <sheetViews>
    <sheetView topLeftCell="D1" workbookViewId="0">
      <selection activeCell="D3" sqref="D3"/>
    </sheetView>
  </sheetViews>
  <sheetFormatPr defaultRowHeight="14.4" x14ac:dyDescent="0.55000000000000004"/>
  <cols>
    <col min="1" max="1" width="3.26171875" customWidth="1"/>
    <col min="5" max="5" width="12.89453125" bestFit="1" customWidth="1"/>
    <col min="8" max="8" width="12.89453125" bestFit="1" customWidth="1"/>
    <col min="9" max="9" width="20" bestFit="1" customWidth="1"/>
    <col min="10" max="10" width="33.62890625" bestFit="1" customWidth="1"/>
    <col min="11" max="11" width="10.62890625" bestFit="1" customWidth="1"/>
    <col min="12" max="12" width="5.26171875" customWidth="1"/>
  </cols>
  <sheetData>
    <row r="1" spans="2:26" x14ac:dyDescent="0.55000000000000004">
      <c r="D1" s="3" t="s">
        <v>104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2:26" x14ac:dyDescent="0.55000000000000004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6" ht="18.3" x14ac:dyDescent="0.7">
      <c r="D3" s="85" t="s">
        <v>33</v>
      </c>
    </row>
    <row r="4" spans="2:26" ht="14.7" thickBot="1" x14ac:dyDescent="0.6"/>
    <row r="5" spans="2:26" ht="14.7" thickBot="1" x14ac:dyDescent="0.6">
      <c r="C5" s="3"/>
      <c r="D5" s="3"/>
      <c r="E5" s="3"/>
      <c r="F5" s="102" t="s">
        <v>64</v>
      </c>
      <c r="G5" s="103"/>
      <c r="H5" s="104"/>
      <c r="I5" s="3"/>
      <c r="J5" s="3"/>
      <c r="K5" s="3"/>
    </row>
    <row r="6" spans="2:26" ht="18.3" x14ac:dyDescent="0.7">
      <c r="C6" s="97" t="s">
        <v>64</v>
      </c>
      <c r="D6" s="98"/>
      <c r="E6" s="98"/>
      <c r="F6" s="99" t="s">
        <v>15</v>
      </c>
      <c r="G6" s="100"/>
      <c r="H6" s="101"/>
      <c r="I6" s="31" t="s">
        <v>62</v>
      </c>
      <c r="J6" s="95" t="s">
        <v>65</v>
      </c>
      <c r="K6" s="96"/>
    </row>
    <row r="7" spans="2:26" ht="14.7" thickBot="1" x14ac:dyDescent="0.6">
      <c r="B7" s="22" t="s">
        <v>0</v>
      </c>
      <c r="C7" s="23" t="s">
        <v>12</v>
      </c>
      <c r="D7" s="24" t="s">
        <v>13</v>
      </c>
      <c r="E7" s="22" t="s">
        <v>14</v>
      </c>
      <c r="F7" s="39" t="s">
        <v>12</v>
      </c>
      <c r="G7" s="40" t="s">
        <v>13</v>
      </c>
      <c r="H7" s="41" t="s">
        <v>14</v>
      </c>
      <c r="I7" s="32" t="s">
        <v>63</v>
      </c>
      <c r="J7" s="49" t="s">
        <v>115</v>
      </c>
      <c r="K7" s="50" t="s">
        <v>16</v>
      </c>
    </row>
    <row r="8" spans="2:26" x14ac:dyDescent="0.55000000000000004">
      <c r="B8" s="16">
        <v>1991</v>
      </c>
      <c r="C8" s="20">
        <v>0</v>
      </c>
      <c r="D8" s="15">
        <v>0</v>
      </c>
      <c r="E8" s="16">
        <v>0</v>
      </c>
      <c r="F8" s="42">
        <v>4</v>
      </c>
      <c r="G8" s="43">
        <v>2.2000000000000002</v>
      </c>
      <c r="H8" s="44">
        <v>1.5</v>
      </c>
      <c r="I8" s="21">
        <v>219</v>
      </c>
      <c r="J8" s="79">
        <f>0.04*I8</f>
        <v>8.76</v>
      </c>
      <c r="K8" s="51" t="s">
        <v>17</v>
      </c>
      <c r="M8" s="67" t="s">
        <v>32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37"/>
      <c r="Y8" s="37"/>
    </row>
    <row r="9" spans="2:26" x14ac:dyDescent="0.55000000000000004">
      <c r="B9" s="14">
        <v>1992</v>
      </c>
      <c r="C9" s="18">
        <v>4</v>
      </c>
      <c r="D9" s="11">
        <v>1</v>
      </c>
      <c r="E9" s="14">
        <v>0</v>
      </c>
      <c r="F9" s="45">
        <v>3.8</v>
      </c>
      <c r="G9" s="46">
        <v>1.8</v>
      </c>
      <c r="H9" s="47">
        <v>1.2</v>
      </c>
      <c r="I9" s="33"/>
      <c r="J9" s="80"/>
      <c r="K9" s="52"/>
      <c r="M9" s="67" t="s">
        <v>41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37"/>
      <c r="Y9" s="37"/>
    </row>
    <row r="10" spans="2:26" x14ac:dyDescent="0.55000000000000004">
      <c r="B10" s="14">
        <v>1993</v>
      </c>
      <c r="C10" s="18">
        <v>3</v>
      </c>
      <c r="D10" s="11">
        <v>2</v>
      </c>
      <c r="E10" s="14">
        <v>2</v>
      </c>
      <c r="F10" s="45">
        <v>3.8</v>
      </c>
      <c r="G10" s="46">
        <v>1.8</v>
      </c>
      <c r="H10" s="47">
        <v>1</v>
      </c>
      <c r="I10" s="33"/>
      <c r="J10" s="80"/>
      <c r="K10" s="52"/>
      <c r="M10" s="67" t="s">
        <v>69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37"/>
      <c r="Y10" s="37"/>
    </row>
    <row r="11" spans="2:26" x14ac:dyDescent="0.55000000000000004">
      <c r="B11" s="14">
        <v>1994</v>
      </c>
      <c r="C11" s="18">
        <v>10</v>
      </c>
      <c r="D11" s="11">
        <v>3</v>
      </c>
      <c r="E11" s="14">
        <v>3</v>
      </c>
      <c r="F11" s="45">
        <v>4.7</v>
      </c>
      <c r="G11" s="46">
        <v>2</v>
      </c>
      <c r="H11" s="47">
        <v>1</v>
      </c>
      <c r="I11" s="33"/>
      <c r="J11" s="80"/>
      <c r="K11" s="52"/>
      <c r="M11" s="67" t="s">
        <v>71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37"/>
      <c r="Y11" s="37"/>
    </row>
    <row r="12" spans="2:26" x14ac:dyDescent="0.55000000000000004">
      <c r="B12" s="14">
        <v>1995</v>
      </c>
      <c r="C12" s="18">
        <v>17</v>
      </c>
      <c r="D12" s="11">
        <v>7</v>
      </c>
      <c r="E12" s="14">
        <v>3</v>
      </c>
      <c r="F12" s="48">
        <v>7.2</v>
      </c>
      <c r="G12" s="46">
        <v>3.2</v>
      </c>
      <c r="H12" s="47">
        <v>1.5</v>
      </c>
      <c r="I12" s="19">
        <v>175</v>
      </c>
      <c r="J12" s="81">
        <f>0.04*I12</f>
        <v>7</v>
      </c>
      <c r="K12" s="53" t="s">
        <v>18</v>
      </c>
      <c r="M12" s="67" t="s">
        <v>70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37"/>
      <c r="Y12" s="37"/>
    </row>
    <row r="13" spans="2:26" x14ac:dyDescent="0.55000000000000004">
      <c r="B13" s="14">
        <v>1996</v>
      </c>
      <c r="C13" s="18">
        <v>10</v>
      </c>
      <c r="D13" s="11">
        <v>4</v>
      </c>
      <c r="E13" s="14">
        <v>3</v>
      </c>
      <c r="F13" s="45">
        <v>7.3</v>
      </c>
      <c r="G13" s="46">
        <v>2.8</v>
      </c>
      <c r="H13" s="47">
        <v>2</v>
      </c>
      <c r="I13" s="33"/>
      <c r="J13" s="80"/>
      <c r="K13" s="52"/>
      <c r="M13" s="67" t="s">
        <v>101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37"/>
      <c r="Y13" s="37"/>
    </row>
    <row r="14" spans="2:26" x14ac:dyDescent="0.55000000000000004">
      <c r="B14" s="14">
        <v>1997</v>
      </c>
      <c r="C14" s="18">
        <v>7</v>
      </c>
      <c r="D14" s="11">
        <v>3</v>
      </c>
      <c r="E14" s="14">
        <v>2</v>
      </c>
      <c r="F14" s="45">
        <f>(C14+C13+C12+C11+C10+C9)/6</f>
        <v>8.5</v>
      </c>
      <c r="G14" s="46">
        <v>3.3</v>
      </c>
      <c r="H14" s="47">
        <v>1.8</v>
      </c>
      <c r="I14" s="33"/>
      <c r="J14" s="80"/>
      <c r="K14" s="52"/>
      <c r="M14" s="67" t="s">
        <v>102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7"/>
      <c r="Y14" s="37"/>
    </row>
    <row r="15" spans="2:26" x14ac:dyDescent="0.55000000000000004">
      <c r="B15" s="14">
        <v>1998</v>
      </c>
      <c r="C15" s="18">
        <v>1</v>
      </c>
      <c r="D15" s="11">
        <v>1</v>
      </c>
      <c r="E15" s="14">
        <v>1</v>
      </c>
      <c r="F15" s="73"/>
      <c r="G15" s="74"/>
      <c r="H15" s="75"/>
      <c r="I15" s="33"/>
      <c r="J15" s="80"/>
      <c r="K15" s="52"/>
      <c r="M15" s="67" t="s">
        <v>66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37"/>
      <c r="Y15" s="37"/>
    </row>
    <row r="16" spans="2:26" x14ac:dyDescent="0.55000000000000004">
      <c r="B16" s="14">
        <v>1999</v>
      </c>
      <c r="C16" s="18">
        <v>5</v>
      </c>
      <c r="D16" s="11">
        <v>1</v>
      </c>
      <c r="E16" s="14">
        <v>1</v>
      </c>
      <c r="F16" s="73"/>
      <c r="G16" s="74"/>
      <c r="H16" s="75"/>
      <c r="I16" s="33"/>
      <c r="J16" s="80"/>
      <c r="K16" s="52"/>
      <c r="M16" s="67" t="s">
        <v>72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37"/>
      <c r="Y16" s="37"/>
      <c r="Z16" s="37"/>
    </row>
    <row r="17" spans="2:26" x14ac:dyDescent="0.55000000000000004">
      <c r="B17" s="14">
        <v>2000</v>
      </c>
      <c r="C17" s="18">
        <v>16</v>
      </c>
      <c r="D17" s="11">
        <v>6</v>
      </c>
      <c r="E17" s="14">
        <v>3</v>
      </c>
      <c r="F17" s="73"/>
      <c r="G17" s="74"/>
      <c r="H17" s="75"/>
      <c r="I17" s="33"/>
      <c r="J17" s="80"/>
      <c r="K17" s="52"/>
      <c r="M17" s="67" t="s">
        <v>67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37"/>
      <c r="Y17" s="37"/>
      <c r="Z17" s="37"/>
    </row>
    <row r="18" spans="2:26" x14ac:dyDescent="0.55000000000000004">
      <c r="B18" s="14">
        <v>2001</v>
      </c>
      <c r="C18" s="18">
        <v>17</v>
      </c>
      <c r="D18" s="11">
        <v>8</v>
      </c>
      <c r="E18" s="14">
        <v>6</v>
      </c>
      <c r="F18" s="73"/>
      <c r="G18" s="74"/>
      <c r="H18" s="75"/>
      <c r="I18" s="33"/>
      <c r="J18" s="80"/>
      <c r="K18" s="52"/>
      <c r="M18" s="67" t="s">
        <v>68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37"/>
      <c r="Y18" s="37"/>
      <c r="Z18" s="37"/>
    </row>
    <row r="19" spans="2:26" x14ac:dyDescent="0.55000000000000004">
      <c r="B19" s="14">
        <v>2002</v>
      </c>
      <c r="C19" s="18">
        <v>15</v>
      </c>
      <c r="D19" s="11">
        <v>7</v>
      </c>
      <c r="E19" s="14">
        <v>4</v>
      </c>
      <c r="F19" s="73"/>
      <c r="G19" s="74"/>
      <c r="H19" s="75"/>
      <c r="I19" s="33"/>
      <c r="J19" s="80"/>
      <c r="K19" s="52"/>
    </row>
    <row r="20" spans="2:26" x14ac:dyDescent="0.55000000000000004">
      <c r="B20" s="14">
        <v>2003</v>
      </c>
      <c r="C20" s="18">
        <v>10</v>
      </c>
      <c r="D20" s="11">
        <v>6</v>
      </c>
      <c r="E20" s="14">
        <v>3</v>
      </c>
      <c r="F20" s="73"/>
      <c r="G20" s="74"/>
      <c r="H20" s="75"/>
      <c r="I20" s="33"/>
      <c r="J20" s="80"/>
      <c r="K20" s="52"/>
    </row>
    <row r="21" spans="2:26" x14ac:dyDescent="0.55000000000000004">
      <c r="B21" s="14">
        <v>2004</v>
      </c>
      <c r="C21" s="18">
        <v>17</v>
      </c>
      <c r="D21" s="11">
        <v>9</v>
      </c>
      <c r="E21" s="14">
        <v>6</v>
      </c>
      <c r="F21" s="73"/>
      <c r="G21" s="74"/>
      <c r="H21" s="75"/>
      <c r="I21" s="33"/>
      <c r="J21" s="80"/>
      <c r="K21" s="52"/>
    </row>
    <row r="22" spans="2:26" x14ac:dyDescent="0.55000000000000004">
      <c r="B22" s="14">
        <v>2005</v>
      </c>
      <c r="C22" s="18">
        <v>7</v>
      </c>
      <c r="D22" s="11">
        <v>2</v>
      </c>
      <c r="E22" s="14">
        <v>2</v>
      </c>
      <c r="F22" s="73"/>
      <c r="G22" s="74"/>
      <c r="H22" s="75"/>
      <c r="I22" s="33"/>
      <c r="J22" s="80"/>
      <c r="K22" s="52"/>
    </row>
    <row r="23" spans="2:26" x14ac:dyDescent="0.55000000000000004">
      <c r="B23" s="14">
        <v>2006</v>
      </c>
      <c r="C23" s="18">
        <v>8</v>
      </c>
      <c r="D23" s="11">
        <v>1</v>
      </c>
      <c r="E23" s="14">
        <v>1</v>
      </c>
      <c r="F23" s="73"/>
      <c r="G23" s="74"/>
      <c r="H23" s="75"/>
      <c r="I23" s="33"/>
      <c r="J23" s="80"/>
      <c r="K23" s="52"/>
    </row>
    <row r="24" spans="2:26" x14ac:dyDescent="0.55000000000000004">
      <c r="C24" s="13"/>
      <c r="D24" s="13"/>
      <c r="E24" s="13"/>
      <c r="F24" s="13"/>
      <c r="G24" s="13"/>
      <c r="H24" s="13"/>
      <c r="I24" s="13"/>
      <c r="J24" s="13"/>
      <c r="K24" s="13"/>
    </row>
    <row r="25" spans="2:26" x14ac:dyDescent="0.55000000000000004">
      <c r="B25" t="s">
        <v>42</v>
      </c>
    </row>
    <row r="26" spans="2:26" x14ac:dyDescent="0.55000000000000004">
      <c r="B26" t="s">
        <v>43</v>
      </c>
    </row>
  </sheetData>
  <mergeCells count="4">
    <mergeCell ref="J6:K6"/>
    <mergeCell ref="C6:E6"/>
    <mergeCell ref="F6:H6"/>
    <mergeCell ref="F5:H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38"/>
  <sheetViews>
    <sheetView tabSelected="1" workbookViewId="0">
      <selection activeCell="D25" sqref="D25"/>
    </sheetView>
  </sheetViews>
  <sheetFormatPr defaultRowHeight="14.4" x14ac:dyDescent="0.55000000000000004"/>
  <cols>
    <col min="1" max="1" width="3.26171875" customWidth="1"/>
    <col min="2" max="2" width="8" customWidth="1"/>
    <col min="3" max="3" width="20.3671875" bestFit="1" customWidth="1"/>
    <col min="4" max="4" width="17.734375" customWidth="1"/>
    <col min="5" max="5" width="15.1015625" customWidth="1"/>
    <col min="6" max="6" width="10.89453125" bestFit="1" customWidth="1"/>
    <col min="7" max="7" width="11.62890625" bestFit="1" customWidth="1"/>
    <col min="8" max="8" width="11.62890625" customWidth="1"/>
    <col min="9" max="9" width="18.3671875" bestFit="1" customWidth="1"/>
    <col min="10" max="10" width="13.89453125" customWidth="1"/>
    <col min="11" max="11" width="16" bestFit="1" customWidth="1"/>
    <col min="12" max="12" width="18.3671875" bestFit="1" customWidth="1"/>
    <col min="13" max="13" width="5" customWidth="1"/>
    <col min="14" max="14" width="11.3671875" bestFit="1" customWidth="1"/>
  </cols>
  <sheetData>
    <row r="1" spans="2:28" x14ac:dyDescent="0.55000000000000004">
      <c r="D1" s="3" t="s">
        <v>135</v>
      </c>
      <c r="E1" s="3"/>
      <c r="F1" s="3"/>
      <c r="G1" s="3"/>
      <c r="H1" s="3"/>
      <c r="I1" s="3"/>
      <c r="J1" s="3"/>
      <c r="K1" s="3"/>
      <c r="L1" s="3"/>
      <c r="Z1" s="37"/>
      <c r="AA1" s="37"/>
      <c r="AB1" s="37"/>
    </row>
    <row r="2" spans="2:28" x14ac:dyDescent="0.55000000000000004">
      <c r="Z2" s="37"/>
      <c r="AA2" s="37"/>
      <c r="AB2" s="37"/>
    </row>
    <row r="3" spans="2:28" ht="18.3" x14ac:dyDescent="0.7">
      <c r="D3" s="85" t="s">
        <v>33</v>
      </c>
      <c r="Z3" s="37"/>
      <c r="AA3" s="37"/>
      <c r="AB3" s="37"/>
    </row>
    <row r="4" spans="2:28" x14ac:dyDescent="0.55000000000000004">
      <c r="Z4" s="37"/>
      <c r="AA4" s="37"/>
      <c r="AB4" s="37"/>
    </row>
    <row r="5" spans="2:28" x14ac:dyDescent="0.55000000000000004">
      <c r="B5" s="12"/>
      <c r="C5" s="12"/>
      <c r="D5" s="56" t="s">
        <v>29</v>
      </c>
      <c r="E5" s="62" t="s">
        <v>11</v>
      </c>
      <c r="F5" s="57" t="s">
        <v>20</v>
      </c>
      <c r="G5" s="62" t="s">
        <v>22</v>
      </c>
      <c r="H5" s="57" t="s">
        <v>31</v>
      </c>
      <c r="I5" s="62" t="s">
        <v>35</v>
      </c>
      <c r="J5" s="57" t="s">
        <v>24</v>
      </c>
      <c r="K5" s="62" t="s">
        <v>29</v>
      </c>
      <c r="L5" s="58" t="s">
        <v>27</v>
      </c>
      <c r="N5" s="69" t="s">
        <v>32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37"/>
      <c r="AA5" s="37"/>
      <c r="AB5" s="37"/>
    </row>
    <row r="6" spans="2:28" x14ac:dyDescent="0.55000000000000004">
      <c r="B6" s="10" t="s">
        <v>0</v>
      </c>
      <c r="C6" s="9" t="s">
        <v>19</v>
      </c>
      <c r="D6" s="59" t="s">
        <v>49</v>
      </c>
      <c r="E6" s="63" t="s">
        <v>30</v>
      </c>
      <c r="F6" s="60" t="s">
        <v>21</v>
      </c>
      <c r="G6" s="63" t="s">
        <v>23</v>
      </c>
      <c r="H6" s="60" t="s">
        <v>30</v>
      </c>
      <c r="I6" s="63" t="s">
        <v>34</v>
      </c>
      <c r="J6" s="60" t="s">
        <v>25</v>
      </c>
      <c r="K6" s="63" t="s">
        <v>28</v>
      </c>
      <c r="L6" s="61" t="s">
        <v>26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37"/>
      <c r="AA6" s="37"/>
      <c r="AB6" s="37"/>
    </row>
    <row r="7" spans="2:28" x14ac:dyDescent="0.55000000000000004">
      <c r="B7" s="10">
        <v>2007</v>
      </c>
      <c r="C7" s="11" t="s">
        <v>4</v>
      </c>
      <c r="D7" s="54">
        <v>178</v>
      </c>
      <c r="E7" s="15">
        <v>10</v>
      </c>
      <c r="F7" s="15">
        <v>0</v>
      </c>
      <c r="G7" s="15">
        <v>0</v>
      </c>
      <c r="H7" s="15">
        <v>0</v>
      </c>
      <c r="I7" s="15">
        <v>0</v>
      </c>
      <c r="J7" s="15">
        <v>10</v>
      </c>
      <c r="K7" s="55">
        <f>0.09*D7</f>
        <v>16.02</v>
      </c>
      <c r="L7" s="15" t="s">
        <v>17</v>
      </c>
      <c r="N7" s="67" t="s">
        <v>74</v>
      </c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37"/>
      <c r="AA7" s="37"/>
      <c r="AB7" s="37"/>
    </row>
    <row r="8" spans="2:28" x14ac:dyDescent="0.55000000000000004">
      <c r="B8" s="10"/>
      <c r="C8" s="11" t="s">
        <v>2</v>
      </c>
      <c r="D8" s="25">
        <v>240</v>
      </c>
      <c r="E8" s="11">
        <v>8</v>
      </c>
      <c r="F8" s="11">
        <v>3</v>
      </c>
      <c r="G8" s="11">
        <v>2</v>
      </c>
      <c r="H8" s="11">
        <v>6</v>
      </c>
      <c r="I8" s="11">
        <v>15</v>
      </c>
      <c r="J8" s="11">
        <v>20</v>
      </c>
      <c r="K8" s="28">
        <f>0.09*D8</f>
        <v>21.599999999999998</v>
      </c>
      <c r="L8" s="11" t="s">
        <v>17</v>
      </c>
      <c r="N8" s="67" t="s">
        <v>122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37"/>
      <c r="AA8" s="37"/>
      <c r="AB8" s="37"/>
    </row>
    <row r="9" spans="2:28" x14ac:dyDescent="0.55000000000000004">
      <c r="B9" s="10"/>
      <c r="C9" s="11" t="s">
        <v>3</v>
      </c>
      <c r="D9" s="25">
        <v>153</v>
      </c>
      <c r="E9" s="11">
        <v>6</v>
      </c>
      <c r="F9" s="11">
        <v>2</v>
      </c>
      <c r="G9" s="11">
        <v>1</v>
      </c>
      <c r="H9" s="11">
        <v>4</v>
      </c>
      <c r="I9" s="11">
        <v>10</v>
      </c>
      <c r="J9" s="11">
        <v>13</v>
      </c>
      <c r="K9" s="28">
        <f>0.15*D9</f>
        <v>22.95</v>
      </c>
      <c r="L9" s="11" t="s">
        <v>17</v>
      </c>
      <c r="N9" s="84" t="s">
        <v>123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37"/>
      <c r="AA9" s="37"/>
      <c r="AB9" s="37"/>
    </row>
    <row r="10" spans="2:28" x14ac:dyDescent="0.55000000000000004">
      <c r="B10" s="10">
        <v>2008</v>
      </c>
      <c r="C10" s="11" t="s">
        <v>4</v>
      </c>
      <c r="D10" s="90">
        <v>185</v>
      </c>
      <c r="E10" s="90"/>
      <c r="F10" s="11">
        <v>8</v>
      </c>
      <c r="G10" s="11">
        <v>0</v>
      </c>
      <c r="H10" s="11">
        <v>0</v>
      </c>
      <c r="I10" s="11">
        <v>0</v>
      </c>
      <c r="J10" s="11">
        <v>8</v>
      </c>
      <c r="K10" s="91">
        <v>17</v>
      </c>
      <c r="L10" s="90" t="s">
        <v>17</v>
      </c>
      <c r="N10" s="67" t="s">
        <v>73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37"/>
      <c r="AA10" s="37"/>
      <c r="AB10" s="37"/>
    </row>
    <row r="11" spans="2:28" x14ac:dyDescent="0.55000000000000004">
      <c r="B11" s="10"/>
      <c r="C11" s="11" t="s">
        <v>2</v>
      </c>
      <c r="D11" s="90">
        <v>252</v>
      </c>
      <c r="E11" s="90"/>
      <c r="F11" s="11">
        <v>9</v>
      </c>
      <c r="G11" s="11">
        <v>3</v>
      </c>
      <c r="H11" s="11">
        <v>1</v>
      </c>
      <c r="I11" s="11">
        <v>10</v>
      </c>
      <c r="J11" s="11">
        <v>30</v>
      </c>
      <c r="K11" s="91">
        <v>23</v>
      </c>
      <c r="L11" s="90" t="s">
        <v>18</v>
      </c>
      <c r="N11" s="67" t="s">
        <v>58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37"/>
      <c r="AA11" s="37"/>
      <c r="AB11" s="37"/>
    </row>
    <row r="12" spans="2:28" x14ac:dyDescent="0.55000000000000004">
      <c r="B12" s="10"/>
      <c r="C12" s="11" t="s">
        <v>3</v>
      </c>
      <c r="D12" s="30"/>
      <c r="E12" s="90"/>
      <c r="F12" s="11">
        <v>20</v>
      </c>
      <c r="G12" s="11">
        <v>7</v>
      </c>
      <c r="H12" s="11">
        <v>5</v>
      </c>
      <c r="I12" s="11">
        <v>11</v>
      </c>
      <c r="J12" s="11">
        <v>41</v>
      </c>
      <c r="K12" s="29"/>
      <c r="L12" s="17"/>
      <c r="N12" s="67" t="s">
        <v>128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37"/>
      <c r="AA12" s="37"/>
      <c r="AB12" s="37"/>
    </row>
    <row r="13" spans="2:28" x14ac:dyDescent="0.55000000000000004">
      <c r="B13" s="10">
        <v>2009</v>
      </c>
      <c r="C13" s="11" t="s">
        <v>4</v>
      </c>
      <c r="D13" s="30"/>
      <c r="E13" s="11">
        <v>8</v>
      </c>
      <c r="F13" s="11">
        <v>0</v>
      </c>
      <c r="G13" s="11">
        <v>0</v>
      </c>
      <c r="H13" s="11">
        <v>0</v>
      </c>
      <c r="I13" s="11">
        <v>0</v>
      </c>
      <c r="J13" s="11">
        <v>8</v>
      </c>
      <c r="K13" s="29"/>
      <c r="L13" s="17"/>
      <c r="N13" s="67" t="s">
        <v>107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37"/>
      <c r="AA13" s="37"/>
      <c r="AB13" s="37"/>
    </row>
    <row r="14" spans="2:28" x14ac:dyDescent="0.55000000000000004">
      <c r="B14" s="10"/>
      <c r="C14" s="11" t="s">
        <v>2</v>
      </c>
      <c r="D14" s="30"/>
      <c r="E14" s="11">
        <v>8</v>
      </c>
      <c r="F14" s="11">
        <v>0</v>
      </c>
      <c r="G14" s="11">
        <v>2</v>
      </c>
      <c r="H14" s="11">
        <v>7</v>
      </c>
      <c r="I14" s="11">
        <v>18</v>
      </c>
      <c r="J14" s="11">
        <v>20</v>
      </c>
      <c r="K14" s="29"/>
      <c r="L14" s="17"/>
      <c r="N14" s="67" t="s">
        <v>127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37"/>
      <c r="AA14" s="37"/>
      <c r="AB14" s="37"/>
    </row>
    <row r="15" spans="2:28" x14ac:dyDescent="0.55000000000000004">
      <c r="B15" s="10"/>
      <c r="C15" s="11" t="s">
        <v>3</v>
      </c>
      <c r="D15" s="30"/>
      <c r="E15" s="11">
        <v>8</v>
      </c>
      <c r="F15" s="11">
        <v>3</v>
      </c>
      <c r="G15" s="11">
        <v>2</v>
      </c>
      <c r="H15" s="11">
        <v>6</v>
      </c>
      <c r="I15" s="11">
        <v>15</v>
      </c>
      <c r="J15" s="11">
        <v>20</v>
      </c>
      <c r="K15" s="29"/>
      <c r="L15" s="17"/>
      <c r="N15" s="67" t="s">
        <v>126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37"/>
      <c r="AA15" s="37"/>
      <c r="AB15" s="37"/>
    </row>
    <row r="16" spans="2:28" x14ac:dyDescent="0.55000000000000004">
      <c r="B16" s="10">
        <v>2010</v>
      </c>
      <c r="C16" s="11" t="s">
        <v>4</v>
      </c>
      <c r="D16" s="30"/>
      <c r="E16" s="11">
        <v>7</v>
      </c>
      <c r="F16" s="11">
        <v>0</v>
      </c>
      <c r="G16" s="11">
        <v>0</v>
      </c>
      <c r="H16" s="11">
        <v>0</v>
      </c>
      <c r="I16" s="11">
        <v>0</v>
      </c>
      <c r="J16" s="11">
        <v>7</v>
      </c>
      <c r="K16" s="29"/>
      <c r="L16" s="1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2:28" x14ac:dyDescent="0.55000000000000004">
      <c r="B17" s="10"/>
      <c r="C17" s="11" t="s">
        <v>2</v>
      </c>
      <c r="D17" s="30"/>
      <c r="E17" s="11">
        <v>12</v>
      </c>
      <c r="F17" s="11">
        <v>6</v>
      </c>
      <c r="G17" s="11">
        <v>2</v>
      </c>
      <c r="H17" s="11">
        <v>5</v>
      </c>
      <c r="I17" s="11">
        <v>13</v>
      </c>
      <c r="J17" s="11">
        <v>21</v>
      </c>
      <c r="K17" s="29"/>
      <c r="L17" s="17"/>
      <c r="N17" s="82" t="s">
        <v>116</v>
      </c>
      <c r="O17" s="82"/>
      <c r="P17" s="82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2:28" x14ac:dyDescent="0.55000000000000004">
      <c r="B18" s="10"/>
      <c r="C18" s="11" t="s">
        <v>3</v>
      </c>
      <c r="D18" s="30"/>
      <c r="E18" s="11">
        <v>24</v>
      </c>
      <c r="F18" s="11">
        <v>11</v>
      </c>
      <c r="G18" s="11">
        <v>2</v>
      </c>
      <c r="H18" s="11">
        <v>13</v>
      </c>
      <c r="I18" s="11">
        <v>34</v>
      </c>
      <c r="J18" s="11">
        <v>47</v>
      </c>
      <c r="K18" s="29"/>
      <c r="L18" s="17"/>
      <c r="N18" s="37" t="s">
        <v>117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2:28" x14ac:dyDescent="0.55000000000000004">
      <c r="B19" s="10">
        <v>2011</v>
      </c>
      <c r="C19" s="11" t="s">
        <v>4</v>
      </c>
      <c r="D19" s="30"/>
      <c r="E19" s="11">
        <v>7</v>
      </c>
      <c r="F19" s="11">
        <v>0</v>
      </c>
      <c r="G19" s="11">
        <v>0</v>
      </c>
      <c r="H19" s="11">
        <v>0</v>
      </c>
      <c r="I19" s="11">
        <v>0</v>
      </c>
      <c r="J19" s="11">
        <v>7</v>
      </c>
      <c r="K19" s="29"/>
      <c r="L19" s="17"/>
      <c r="N19" s="37" t="s">
        <v>118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2:28" x14ac:dyDescent="0.55000000000000004">
      <c r="B20" s="10"/>
      <c r="C20" s="11" t="s">
        <v>2</v>
      </c>
      <c r="D20" s="30"/>
      <c r="E20" s="11">
        <v>14</v>
      </c>
      <c r="F20" s="11">
        <v>6</v>
      </c>
      <c r="G20" s="11">
        <v>0</v>
      </c>
      <c r="H20" s="11">
        <v>10</v>
      </c>
      <c r="I20" s="11">
        <v>26</v>
      </c>
      <c r="J20" s="11">
        <v>32</v>
      </c>
      <c r="K20" s="29"/>
      <c r="L20" s="17"/>
      <c r="N20" s="37" t="s">
        <v>119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2:28" x14ac:dyDescent="0.55000000000000004">
      <c r="B21" s="10"/>
      <c r="C21" s="11" t="s">
        <v>3</v>
      </c>
      <c r="D21" s="30"/>
      <c r="E21" s="11">
        <v>16</v>
      </c>
      <c r="F21" s="11">
        <v>11</v>
      </c>
      <c r="G21" s="11">
        <v>0</v>
      </c>
      <c r="H21" s="11">
        <v>5</v>
      </c>
      <c r="I21" s="11">
        <v>13</v>
      </c>
      <c r="J21" s="11">
        <v>24</v>
      </c>
      <c r="K21" s="29"/>
      <c r="L21" s="1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2:28" x14ac:dyDescent="0.55000000000000004">
      <c r="B22" s="10">
        <v>2012</v>
      </c>
      <c r="C22" s="11" t="s">
        <v>4</v>
      </c>
      <c r="D22" s="30"/>
      <c r="E22" s="11">
        <v>6</v>
      </c>
      <c r="F22" s="11">
        <v>0</v>
      </c>
      <c r="G22" s="11">
        <v>0</v>
      </c>
      <c r="H22" s="11">
        <v>0</v>
      </c>
      <c r="I22" s="11">
        <v>0</v>
      </c>
      <c r="J22" s="11">
        <v>6</v>
      </c>
      <c r="K22" s="29"/>
      <c r="L22" s="1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2:28" x14ac:dyDescent="0.55000000000000004">
      <c r="B23" s="11"/>
      <c r="C23" s="11" t="s">
        <v>2</v>
      </c>
      <c r="D23" s="30"/>
      <c r="E23" s="11">
        <v>8</v>
      </c>
      <c r="F23" s="11">
        <v>5</v>
      </c>
      <c r="G23" s="11">
        <v>3</v>
      </c>
      <c r="H23" s="11">
        <v>3</v>
      </c>
      <c r="I23" s="11">
        <v>7</v>
      </c>
      <c r="J23" s="11">
        <v>15</v>
      </c>
      <c r="K23" s="29"/>
      <c r="L23" s="1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2:28" x14ac:dyDescent="0.55000000000000004">
      <c r="B24" s="11"/>
      <c r="C24" s="11" t="s">
        <v>3</v>
      </c>
      <c r="D24" s="30"/>
      <c r="E24" s="11">
        <v>18</v>
      </c>
      <c r="F24" s="11">
        <v>8</v>
      </c>
      <c r="G24" s="11">
        <v>3</v>
      </c>
      <c r="H24" s="11">
        <v>8</v>
      </c>
      <c r="I24" s="11">
        <v>21</v>
      </c>
      <c r="J24" s="11">
        <v>34</v>
      </c>
      <c r="K24" s="29"/>
      <c r="L24" s="1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2:28" x14ac:dyDescent="0.55000000000000004">
      <c r="B25" s="10">
        <v>2013</v>
      </c>
      <c r="C25" s="11" t="s">
        <v>4</v>
      </c>
      <c r="D25" s="11">
        <v>225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17</v>
      </c>
      <c r="L25" s="11" t="s">
        <v>17</v>
      </c>
    </row>
    <row r="26" spans="2:28" x14ac:dyDescent="0.55000000000000004">
      <c r="B26" s="10"/>
      <c r="C26" s="11" t="s">
        <v>2</v>
      </c>
      <c r="D26" s="11">
        <v>258</v>
      </c>
      <c r="E26" s="11">
        <v>10</v>
      </c>
      <c r="F26" s="11">
        <v>2</v>
      </c>
      <c r="G26" s="11">
        <v>3</v>
      </c>
      <c r="H26" s="11">
        <v>5</v>
      </c>
      <c r="I26" s="11">
        <v>13</v>
      </c>
      <c r="J26" s="11">
        <v>18</v>
      </c>
      <c r="K26" s="11">
        <v>20</v>
      </c>
      <c r="L26" s="11" t="s">
        <v>17</v>
      </c>
    </row>
    <row r="27" spans="2:28" x14ac:dyDescent="0.55000000000000004">
      <c r="B27" s="10"/>
      <c r="C27" s="11" t="s">
        <v>3</v>
      </c>
      <c r="D27" s="11">
        <v>258</v>
      </c>
      <c r="E27" s="11">
        <v>7</v>
      </c>
      <c r="F27" s="11">
        <v>3</v>
      </c>
      <c r="G27" s="11">
        <v>2</v>
      </c>
      <c r="H27" s="11">
        <v>3</v>
      </c>
      <c r="I27" s="11">
        <v>7</v>
      </c>
      <c r="J27" s="11">
        <v>12</v>
      </c>
      <c r="K27" s="11">
        <v>39</v>
      </c>
      <c r="L27" s="11" t="s">
        <v>17</v>
      </c>
    </row>
    <row r="28" spans="2:28" x14ac:dyDescent="0.55000000000000004">
      <c r="B28" s="10">
        <v>2014</v>
      </c>
      <c r="C28" s="11" t="s">
        <v>4</v>
      </c>
      <c r="D28" s="11">
        <v>230</v>
      </c>
      <c r="E28" s="11">
        <v>2</v>
      </c>
      <c r="F28" s="11">
        <v>0</v>
      </c>
      <c r="G28" s="11">
        <v>0</v>
      </c>
      <c r="H28" s="11">
        <v>0</v>
      </c>
      <c r="I28" s="11">
        <v>0</v>
      </c>
      <c r="J28" s="11">
        <v>2</v>
      </c>
      <c r="K28" s="11">
        <v>18</v>
      </c>
      <c r="L28" s="11" t="s">
        <v>17</v>
      </c>
    </row>
    <row r="29" spans="2:28" x14ac:dyDescent="0.55000000000000004">
      <c r="B29" s="11"/>
      <c r="C29" s="11" t="s">
        <v>2</v>
      </c>
      <c r="D29" s="11">
        <v>260</v>
      </c>
      <c r="E29" s="11">
        <v>3</v>
      </c>
      <c r="F29" s="11">
        <v>1</v>
      </c>
      <c r="G29" s="11">
        <v>1</v>
      </c>
      <c r="H29" s="11">
        <v>1</v>
      </c>
      <c r="I29" s="11">
        <v>5</v>
      </c>
      <c r="J29" s="11">
        <v>7</v>
      </c>
      <c r="K29" s="11">
        <v>20</v>
      </c>
      <c r="L29" s="11" t="s">
        <v>17</v>
      </c>
    </row>
    <row r="30" spans="2:28" x14ac:dyDescent="0.55000000000000004">
      <c r="B30" s="11"/>
      <c r="C30" s="11" t="s">
        <v>3</v>
      </c>
      <c r="D30" s="11">
        <v>260</v>
      </c>
      <c r="E30" s="11">
        <v>9</v>
      </c>
      <c r="F30" s="11">
        <v>5</v>
      </c>
      <c r="G30" s="11">
        <v>2</v>
      </c>
      <c r="H30" s="11">
        <v>4</v>
      </c>
      <c r="I30" s="11">
        <v>10</v>
      </c>
      <c r="J30" s="11">
        <v>17</v>
      </c>
      <c r="K30" s="11">
        <v>39</v>
      </c>
      <c r="L30" s="11" t="s">
        <v>17</v>
      </c>
    </row>
    <row r="32" spans="2:28" x14ac:dyDescent="0.55000000000000004">
      <c r="F32" s="64" t="s">
        <v>36</v>
      </c>
    </row>
    <row r="33" spans="2:2" x14ac:dyDescent="0.55000000000000004">
      <c r="B33" t="s">
        <v>37</v>
      </c>
    </row>
    <row r="34" spans="2:2" x14ac:dyDescent="0.55000000000000004">
      <c r="B34" t="s">
        <v>38</v>
      </c>
    </row>
    <row r="35" spans="2:2" x14ac:dyDescent="0.55000000000000004">
      <c r="B35" t="s">
        <v>39</v>
      </c>
    </row>
    <row r="36" spans="2:2" x14ac:dyDescent="0.55000000000000004">
      <c r="B36" t="s">
        <v>44</v>
      </c>
    </row>
    <row r="37" spans="2:2" x14ac:dyDescent="0.55000000000000004">
      <c r="B37" t="s">
        <v>45</v>
      </c>
    </row>
    <row r="38" spans="2:2" x14ac:dyDescent="0.55000000000000004">
      <c r="B38" s="3" t="s">
        <v>40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1_Criterion 1</vt:lpstr>
      <vt:lpstr>Dataset 2_Criterion 1</vt:lpstr>
      <vt:lpstr>Dataset 3_Criterion 1</vt:lpstr>
      <vt:lpstr>Dataset 4_Criterion 2</vt:lpstr>
      <vt:lpstr>Dataset 5_Criterion 3</vt:lpstr>
      <vt:lpstr>Dataset 6_Criterion 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pachamama</cp:lastModifiedBy>
  <dcterms:created xsi:type="dcterms:W3CDTF">2013-05-14T21:12:10Z</dcterms:created>
  <dcterms:modified xsi:type="dcterms:W3CDTF">2019-05-24T10:55:08Z</dcterms:modified>
</cp:coreProperties>
</file>