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a393\Desktop\"/>
    </mc:Choice>
  </mc:AlternateContent>
  <xr:revisionPtr revIDLastSave="0" documentId="13_ncr:1_{538DF98F-5BD2-4A57-833A-57812FF3AEE7}" xr6:coauthVersionLast="44" xr6:coauthVersionMax="44" xr10:uidLastSave="{00000000-0000-0000-0000-000000000000}"/>
  <bookViews>
    <workbookView xWindow="-120" yWindow="-120" windowWidth="29040" windowHeight="15840" activeTab="4" xr2:uid="{00000000-000D-0000-FFFF-FFFF00000000}"/>
  </bookViews>
  <sheets>
    <sheet name="Table 1_Pop by State" sheetId="1" r:id="rId1"/>
    <sheet name="Table 2_Breeding Pairs by State" sheetId="7" r:id="rId2"/>
    <sheet name="Table 3_Wolf Depredations " sheetId="11" r:id="rId3"/>
    <sheet name="Table 4_ Montana Data" sheetId="12" r:id="rId4"/>
    <sheet name="Table 5_Wolf Mortalities in MT" sheetId="13" r:id="rId5"/>
    <sheet name="Table 6_Elk in Montana" sheetId="1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0" i="11" l="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F40" i="7" l="1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K8" i="13" l="1"/>
  <c r="K11" i="13"/>
  <c r="K10" i="13"/>
  <c r="K9" i="13"/>
  <c r="S34" i="11" l="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<sst xmlns="http://schemas.openxmlformats.org/spreadsheetml/2006/main" count="168" uniqueCount="126">
  <si>
    <t>Source:  US Fish and Wildlife Service</t>
  </si>
  <si>
    <t>Year</t>
  </si>
  <si>
    <t>MT</t>
  </si>
  <si>
    <t>ID</t>
  </si>
  <si>
    <t>WY</t>
  </si>
  <si>
    <t>OR</t>
  </si>
  <si>
    <t>WA</t>
  </si>
  <si>
    <t>Data source:  USFWS:  Northern Rocky Mountain Wolf Recovery Interagency Annual Reports</t>
  </si>
  <si>
    <t>Montana</t>
  </si>
  <si>
    <t>Wyoming</t>
  </si>
  <si>
    <t>Idaho</t>
  </si>
  <si>
    <t>Oregon</t>
  </si>
  <si>
    <t>Washington</t>
  </si>
  <si>
    <t>Table 2.  Breeding Pairs of Gray Wolves by State, for Years 1982-2014</t>
  </si>
  <si>
    <t>Figure 2</t>
  </si>
  <si>
    <t>Montana, Wyoming, and Idaho Combined</t>
  </si>
  <si>
    <t>Table 1.  Northern Rocky Mountain Minimum Year-End Population Estimate for Gray Wolves by State, 1982-2014</t>
  </si>
  <si>
    <t>Name this graph:</t>
  </si>
  <si>
    <t>Instructions for Analyzing Data in Table 2</t>
  </si>
  <si>
    <t>Instructions for Analyzing Data in Table 1</t>
  </si>
  <si>
    <t>Number of Wolves</t>
  </si>
  <si>
    <t>Cattle</t>
  </si>
  <si>
    <t>Sheep</t>
  </si>
  <si>
    <t>Dogs</t>
  </si>
  <si>
    <t>Killed for Management Control in all 3 Areas</t>
  </si>
  <si>
    <t>Depredations are defined as the total number of confirmed animals killed by wolves in a calendar year</t>
  </si>
  <si>
    <t>Other Animals is defined as total livestock other than cattle and sheep confirmed killed by wolves, including llamas, horses, goats, shetland ponies, domestic bison</t>
  </si>
  <si>
    <t>3 States Combined</t>
  </si>
  <si>
    <t>Data source:  USFWS:  Northern Rocky Mountain Wolf Recovery Interagency Annual Reports and Montana Fish Wildlife and Parks</t>
  </si>
  <si>
    <t xml:space="preserve">Minimum Year-End Population   </t>
  </si>
  <si>
    <t>of Wolves in Montana</t>
  </si>
  <si>
    <t>Cattle Depredated</t>
  </si>
  <si>
    <t>by Wolves in MT</t>
  </si>
  <si>
    <t xml:space="preserve">Sheep Depredated  </t>
  </si>
  <si>
    <t xml:space="preserve">Dogs Depredated  </t>
  </si>
  <si>
    <t xml:space="preserve">Total  </t>
  </si>
  <si>
    <t>Natural</t>
  </si>
  <si>
    <t>Unknown</t>
  </si>
  <si>
    <t>Human-Caused</t>
  </si>
  <si>
    <t>Figure 4</t>
  </si>
  <si>
    <t>Table 3. Northern Rocky Mountains Confirmed Wolf Depredations by State, 1987-2014</t>
  </si>
  <si>
    <t>Instructions for Analyzing Data in Table 3</t>
  </si>
  <si>
    <t>Line 2:  # of Sheep depredated by wolves in 3 states combined</t>
  </si>
  <si>
    <t>Line 3: # of "other" animals depredated by wolves in 3 states combined</t>
  </si>
  <si>
    <t>Line 4: # of Dogs depredated by wolves in 3 states combined</t>
  </si>
  <si>
    <t>Line 5: # of Wolves Killed for Management Control in all 3 States Combined</t>
  </si>
  <si>
    <t>Legally Hunted in Montana</t>
  </si>
  <si>
    <t>Wolf Mortalities in Montana</t>
  </si>
  <si>
    <t>Line 1:  # of Cattle depredated by wolves for 3 states combined</t>
  </si>
  <si>
    <t>1) Fill in the missing values for the "3 States Combined" section, i.e. fill in yellow shaded cells in columns P, Q, and R</t>
  </si>
  <si>
    <t>(i.e., HINT:  How many cattle were depredated by wolves for all 3 areas combined?)</t>
  </si>
  <si>
    <t>TOTALS</t>
  </si>
  <si>
    <t>Instructions for Analyzing Data in Table 4</t>
  </si>
  <si>
    <t>Line 6:  # of Wolves Legally Hunted in Montana</t>
  </si>
  <si>
    <t>Line 1:  # of Cattle depredated by wolves in Montana</t>
  </si>
  <si>
    <t>Line 2:  # of Sheep depredated by wolves in Montana</t>
  </si>
  <si>
    <t>Line 4: # of Dogs depredated by wolves in Montana</t>
  </si>
  <si>
    <t>1) Make a line graph with Year on the x-axis.  On the y-axis include the following 6 lines:</t>
  </si>
  <si>
    <t xml:space="preserve"> "Figure 1: Minimum Year-End Population Estimates for Wolves in MT, WY, ID, OR, WA, and 3 States Combined, Years 1982-2014". </t>
  </si>
  <si>
    <t>Do the same for "Sheep" (cell Q35), "Other" (cell R35) and "Dogs" (cell S35).</t>
  </si>
  <si>
    <t>3) Make a line graph with Year on the x-axis.  On the y-axis include the following 5 lines:</t>
  </si>
  <si>
    <t xml:space="preserve">2) Sum the total "Cattle" Depredated by wolves for all 3 States Combined for all years (fill in cell P35).  </t>
  </si>
  <si>
    <t>*Definitions for categories are provided below the table</t>
  </si>
  <si>
    <t>*Other</t>
  </si>
  <si>
    <r>
      <rPr>
        <b/>
        <sz val="11"/>
        <color theme="1"/>
        <rFont val="Calibri"/>
        <family val="2"/>
        <scheme val="minor"/>
      </rPr>
      <t xml:space="preserve">Depredations </t>
    </r>
    <r>
      <rPr>
        <sz val="11"/>
        <color theme="1"/>
        <rFont val="Calibri"/>
        <family val="2"/>
        <scheme val="minor"/>
      </rPr>
      <t>are defined as the total number of confirmed animals killed by wolves in a calendar year</t>
    </r>
  </si>
  <si>
    <r>
      <rPr>
        <b/>
        <sz val="11"/>
        <color theme="1"/>
        <rFont val="Calibri"/>
        <family val="2"/>
        <scheme val="minor"/>
      </rPr>
      <t>Other Animals</t>
    </r>
    <r>
      <rPr>
        <sz val="11"/>
        <color theme="1"/>
        <rFont val="Calibri"/>
        <family val="2"/>
        <scheme val="minor"/>
      </rPr>
      <t xml:space="preserve"> is defined as total livestock other than cattle and sheep confirmed killed by wolves, including llamas, horses, goats, shetland ponies, domestic bison</t>
    </r>
  </si>
  <si>
    <t>MT Data for Number of Wolf Depredations, Wolves Hunted, and Minimum Population Estimate for Wolves, 1987-2014</t>
  </si>
  <si>
    <t>Minimum Year-End Population Estimate</t>
  </si>
  <si>
    <t>of Gray Wolves in MT</t>
  </si>
  <si>
    <t>*Minimum Year-End Population Estimate</t>
  </si>
  <si>
    <t>Legal Harvest</t>
  </si>
  <si>
    <t>Management Control</t>
  </si>
  <si>
    <t>Table 5.  Wolf Mortalities, Minimum Year-End Population Estimates, and Minimum Year-End Wolf Population Estimates Before Human-Caused Mortalities, 2011-2014</t>
  </si>
  <si>
    <t>(Non-harvest Mortalities)</t>
  </si>
  <si>
    <t>*Human Caused</t>
  </si>
  <si>
    <t>**This is the minimum number of wolves that would have existed at the end of the year if no human-caused mortalities had occurred during the year</t>
  </si>
  <si>
    <t>(i.e., fill in the yellow-shaded cells in column H)</t>
  </si>
  <si>
    <t>2) Make a line graph showing Year on the x-axis.  On the y-axis include 2 lines:</t>
  </si>
  <si>
    <t>Line 2:  Minimum Year-End Wolf Population BEFORE human-caused mortality</t>
  </si>
  <si>
    <t>Figure 5.</t>
  </si>
  <si>
    <t>Annual Minimum Year-End Wolf Population Estimates Before and After Human Caused Mortality, 2011-2014</t>
  </si>
  <si>
    <t xml:space="preserve"> of Gray Wolves in MT BEFORE human-caused mortality</t>
  </si>
  <si>
    <t>* Wolf mortalities that occurred due to humans that were non-harvest and non-control related.  For example, this category includes any wolves killed by vehicle collisions</t>
  </si>
  <si>
    <t>1) Fill in the missing values for the Total "Minimum Year End Population" Estimate for MT, WY, and ID Combined</t>
  </si>
  <si>
    <t>(i.e., fill in the yellow-shaded cells in column F)</t>
  </si>
  <si>
    <t>MT, WY and ID Combined</t>
  </si>
  <si>
    <t>Line 1:  # of Breeding Pairs in MT</t>
  </si>
  <si>
    <t>Line 2: # of Breeding Pairs in ID</t>
  </si>
  <si>
    <t>Line 3: # of Breeding Pairs in WY</t>
  </si>
  <si>
    <t>Line 4:  # of Breeding Pairs in MT, ID, and WY Combined</t>
  </si>
  <si>
    <t xml:space="preserve">2) Make a bar graph with Year on the x-axis.  On the y-axis include 4 bars: </t>
  </si>
  <si>
    <t>1) Fill in the missing values for the Minimum # of Breeding Pairs in MT, WY, and ID Combined</t>
  </si>
  <si>
    <t>2) Make a line graph showing Year on the x-axis.  On the y-axis include 6 lines:</t>
  </si>
  <si>
    <t>Line 1:  Minimum Year-End Population Estimate for MT</t>
  </si>
  <si>
    <t>Line 2: Minimum Year-End Population Estimate for ID</t>
  </si>
  <si>
    <t>Line 3:  Minimum Year-End Population Estimate for WY</t>
  </si>
  <si>
    <t>Line 4: Minimum Year-End Population Estimate for OR</t>
  </si>
  <si>
    <t>Line 6:  Minimum Year-End Population Estimate for MT, ID, WY Combined</t>
  </si>
  <si>
    <t>Figure 3</t>
  </si>
  <si>
    <t>Fig. 4. MT Data for Number of Wolf Depredations, Wolves Hunted, and Minimum Population Estimate for Wolves, 1987-2014</t>
  </si>
  <si>
    <t xml:space="preserve"> Fig. 5. Annual Minimum Year-End Wolf Population Estimates Before and After Human Caused Mortality, 2011-2014</t>
  </si>
  <si>
    <t xml:space="preserve"> Fig. 1. Minimum Year-End Population Estimates for Wolves in MT, WY, ID, OR, WA and 3 States Combined, Years 1982-2014</t>
  </si>
  <si>
    <t>Figure 2: Minimum Number of Breeding Pairs of Gray Wolves for MT, ID, WY and for all 3 States Combined, 1982-2014</t>
  </si>
  <si>
    <t>Line 5: Minimum Year-End Population Estimate for WA</t>
  </si>
  <si>
    <t>Figure 2: Minimum Number of Breeding Pairs of Gray Wolves in MT, ID, WY, and all 3 States Combined, 1982-2014</t>
  </si>
  <si>
    <t xml:space="preserve">"Other" Depredated </t>
  </si>
  <si>
    <t>Table 4. Minimum Year-End Population of Wolves in MT,  Number of Wolves Legally Hunted, and Confirmed Wolf Depredations in MT, 1987-2014</t>
  </si>
  <si>
    <t>Line 3: # of "Other" animals depredated by wolves in Montana</t>
  </si>
  <si>
    <t>Fig. 3. Number of Wolf Depredations and Number of Wolves Killed for Control in ID, MT, and WY Combined During 1987-2014</t>
  </si>
  <si>
    <t>Number of Wolf Depredations and Number of Wolves Killed for Control in ID, MT, and WY Combined During 1987-2014</t>
  </si>
  <si>
    <t>Instructions for Analyzing Data in Table 5</t>
  </si>
  <si>
    <t>Instructions for Analyzing Data in Table 6</t>
  </si>
  <si>
    <t>Line 5:  Minimum Population Estimate of Wolves in Montana</t>
  </si>
  <si>
    <t>1) Fill in the missing values for "Total Human-Caused Mortalities"</t>
  </si>
  <si>
    <t>Line 1:  Minimum Year-End Wolf Population Estimate</t>
  </si>
  <si>
    <t>Estimated Elk Population Size in</t>
  </si>
  <si>
    <t>Montana Hunting District 203</t>
  </si>
  <si>
    <t>Montana Hunting District 121</t>
  </si>
  <si>
    <t>Table 6.  Estimated Elk Population Size in Montana Hunting District 203 and in Montana Hunting District 121, Years 1986-2015</t>
  </si>
  <si>
    <t>Data source:  Montana Fish Wildlife and Parks</t>
  </si>
  <si>
    <t>1) Make a line graph showing Year on the x-axis.  On the y-axis include 2 lines:</t>
  </si>
  <si>
    <t>Line 1:  Estimated Elk Population Size in Montana Hunting District 203</t>
  </si>
  <si>
    <t>Line 2:  Estimated Elk Population Size in Montana Hunting District 121</t>
  </si>
  <si>
    <t xml:space="preserve"> Fig. 6. Estimated Elk Population Size in Montana Hunting Districts 203 and 121, Years 1986-2015</t>
  </si>
  <si>
    <t>N/A</t>
  </si>
  <si>
    <t>iPOM Population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</si>
</sst>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0" xfId="0" applyFill="1"/>
    <xf numFmtId="0" fontId="2" fillId="3" borderId="0" xfId="0" applyFont="1" applyFill="1"/>
    <xf numFmtId="0" fontId="1" fillId="3" borderId="16" xfId="0" applyFont="1" applyFill="1" applyBorder="1" applyAlignment="1">
      <alignment horizontal="center"/>
    </xf>
    <xf numFmtId="0" fontId="0" fillId="6" borderId="0" xfId="0" applyFill="1"/>
    <xf numFmtId="0" fontId="0" fillId="0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0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17" xfId="0" applyFill="1" applyBorder="1"/>
    <xf numFmtId="2" fontId="0" fillId="0" borderId="0" xfId="0" applyNumberFormat="1" applyFill="1" applyBorder="1" applyAlignment="1">
      <alignment horizontal="center"/>
    </xf>
    <xf numFmtId="2" fontId="0" fillId="0" borderId="30" xfId="0" applyNumberFormat="1" applyFill="1" applyBorder="1" applyAlignment="1">
      <alignment horizontal="center"/>
    </xf>
    <xf numFmtId="0" fontId="0" fillId="3" borderId="0" xfId="0" applyFill="1" applyBorder="1"/>
    <xf numFmtId="0" fontId="0" fillId="4" borderId="0" xfId="0" applyFill="1"/>
    <xf numFmtId="0" fontId="1" fillId="4" borderId="16" xfId="0" applyFont="1" applyFill="1" applyBorder="1" applyAlignment="1">
      <alignment horizontal="center"/>
    </xf>
    <xf numFmtId="0" fontId="0" fillId="4" borderId="0" xfId="0" applyFill="1" applyBorder="1"/>
    <xf numFmtId="0" fontId="2" fillId="4" borderId="0" xfId="0" applyFont="1" applyFill="1"/>
    <xf numFmtId="0" fontId="0" fillId="9" borderId="6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45" xfId="0" applyFill="1" applyBorder="1" applyAlignment="1">
      <alignment horizontal="center"/>
    </xf>
    <xf numFmtId="0" fontId="0" fillId="8" borderId="46" xfId="0" applyFill="1" applyBorder="1" applyAlignment="1">
      <alignment horizontal="center"/>
    </xf>
    <xf numFmtId="0" fontId="0" fillId="7" borderId="47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0" fillId="0" borderId="0" xfId="0" applyFont="1" applyBorder="1"/>
    <xf numFmtId="0" fontId="1" fillId="7" borderId="51" xfId="0" applyFont="1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0" fillId="11" borderId="50" xfId="0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Fill="1" applyBorder="1" applyAlignment="1">
      <alignment horizontal="center"/>
    </xf>
    <xf numFmtId="0" fontId="1" fillId="0" borderId="61" xfId="0" applyFont="1" applyBorder="1"/>
    <xf numFmtId="0" fontId="1" fillId="0" borderId="21" xfId="0" applyFont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62" xfId="0" applyFill="1" applyBorder="1" applyAlignment="1">
      <alignment horizontal="center"/>
    </xf>
    <xf numFmtId="0" fontId="0" fillId="7" borderId="63" xfId="0" applyFill="1" applyBorder="1" applyAlignment="1">
      <alignment horizontal="center"/>
    </xf>
    <xf numFmtId="0" fontId="0" fillId="7" borderId="64" xfId="0" applyFill="1" applyBorder="1" applyAlignment="1">
      <alignment horizontal="center"/>
    </xf>
    <xf numFmtId="0" fontId="0" fillId="7" borderId="65" xfId="0" applyFill="1" applyBorder="1" applyAlignment="1">
      <alignment horizontal="center"/>
    </xf>
    <xf numFmtId="0" fontId="0" fillId="7" borderId="66" xfId="0" applyFill="1" applyBorder="1" applyAlignment="1">
      <alignment horizontal="center"/>
    </xf>
    <xf numFmtId="0" fontId="0" fillId="7" borderId="67" xfId="0" applyFill="1" applyBorder="1" applyAlignment="1">
      <alignment horizontal="center"/>
    </xf>
    <xf numFmtId="0" fontId="0" fillId="7" borderId="68" xfId="0" applyFill="1" applyBorder="1" applyAlignment="1">
      <alignment horizontal="center"/>
    </xf>
    <xf numFmtId="0" fontId="0" fillId="7" borderId="69" xfId="0" applyFill="1" applyBorder="1" applyAlignment="1">
      <alignment horizontal="center"/>
    </xf>
    <xf numFmtId="0" fontId="3" fillId="0" borderId="0" xfId="0" applyFont="1"/>
    <xf numFmtId="0" fontId="0" fillId="10" borderId="62" xfId="0" applyFill="1" applyBorder="1" applyAlignment="1">
      <alignment horizontal="center"/>
    </xf>
    <xf numFmtId="0" fontId="0" fillId="10" borderId="66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75" xfId="0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0" fillId="2" borderId="76" xfId="0" applyFill="1" applyBorder="1"/>
    <xf numFmtId="0" fontId="0" fillId="2" borderId="60" xfId="0" applyFill="1" applyBorder="1"/>
    <xf numFmtId="0" fontId="0" fillId="2" borderId="77" xfId="0" applyFill="1" applyBorder="1"/>
    <xf numFmtId="0" fontId="1" fillId="0" borderId="16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2" borderId="70" xfId="0" applyFill="1" applyBorder="1" applyAlignment="1">
      <alignment horizontal="center"/>
    </xf>
    <xf numFmtId="0" fontId="0" fillId="12" borderId="71" xfId="0" applyFill="1" applyBorder="1" applyAlignment="1">
      <alignment horizontal="center"/>
    </xf>
    <xf numFmtId="1" fontId="0" fillId="12" borderId="10" xfId="0" applyNumberFormat="1" applyFill="1" applyBorder="1" applyAlignment="1">
      <alignment horizontal="center"/>
    </xf>
    <xf numFmtId="1" fontId="0" fillId="12" borderId="12" xfId="0" applyNumberFormat="1" applyFill="1" applyBorder="1" applyAlignment="1">
      <alignment horizontal="center"/>
    </xf>
    <xf numFmtId="1" fontId="0" fillId="12" borderId="15" xfId="0" applyNumberForma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13" borderId="3" xfId="0" applyFont="1" applyFill="1" applyBorder="1"/>
    <xf numFmtId="0" fontId="1" fillId="13" borderId="81" xfId="0" applyFont="1" applyFill="1" applyBorder="1"/>
    <xf numFmtId="0" fontId="1" fillId="0" borderId="30" xfId="0" applyFont="1" applyBorder="1"/>
    <xf numFmtId="0" fontId="1" fillId="12" borderId="5" xfId="0" applyFont="1" applyFill="1" applyBorder="1"/>
    <xf numFmtId="0" fontId="1" fillId="12" borderId="6" xfId="0" applyFont="1" applyFill="1" applyBorder="1"/>
    <xf numFmtId="0" fontId="0" fillId="12" borderId="79" xfId="0" applyFont="1" applyFill="1" applyBorder="1" applyAlignment="1">
      <alignment horizontal="center"/>
    </xf>
    <xf numFmtId="0" fontId="0" fillId="12" borderId="7" xfId="0" applyFont="1" applyFill="1" applyBorder="1" applyAlignment="1">
      <alignment horizontal="center"/>
    </xf>
    <xf numFmtId="0" fontId="0" fillId="12" borderId="14" xfId="0" applyFont="1" applyFill="1" applyBorder="1" applyAlignment="1">
      <alignment horizontal="center"/>
    </xf>
    <xf numFmtId="0" fontId="0" fillId="0" borderId="0" xfId="0" applyFont="1"/>
    <xf numFmtId="0" fontId="0" fillId="0" borderId="78" xfId="0" applyFont="1" applyBorder="1" applyAlignment="1">
      <alignment horizontal="center"/>
    </xf>
    <xf numFmtId="0" fontId="0" fillId="13" borderId="80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13" borderId="1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13" borderId="1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/>
    </xf>
    <xf numFmtId="0" fontId="0" fillId="13" borderId="15" xfId="0" applyFont="1" applyFill="1" applyBorder="1" applyAlignment="1">
      <alignment horizontal="center"/>
    </xf>
    <xf numFmtId="0" fontId="2" fillId="0" borderId="0" xfId="0" applyFont="1" applyFill="1"/>
    <xf numFmtId="0" fontId="0" fillId="0" borderId="82" xfId="0" applyFill="1" applyBorder="1" applyAlignment="1">
      <alignment horizontal="center"/>
    </xf>
    <xf numFmtId="0" fontId="0" fillId="0" borderId="83" xfId="0" applyFill="1" applyBorder="1" applyAlignment="1">
      <alignment horizontal="center"/>
    </xf>
    <xf numFmtId="0" fontId="0" fillId="7" borderId="84" xfId="0" applyFill="1" applyBorder="1" applyAlignment="1">
      <alignment horizontal="center"/>
    </xf>
    <xf numFmtId="0" fontId="0" fillId="7" borderId="82" xfId="0" applyFill="1" applyBorder="1" applyAlignment="1">
      <alignment horizontal="center"/>
    </xf>
    <xf numFmtId="0" fontId="0" fillId="4" borderId="82" xfId="0" applyFill="1" applyBorder="1" applyAlignment="1">
      <alignment horizontal="center"/>
    </xf>
    <xf numFmtId="0" fontId="0" fillId="5" borderId="82" xfId="0" applyFill="1" applyBorder="1" applyAlignment="1">
      <alignment horizontal="center"/>
    </xf>
    <xf numFmtId="0" fontId="0" fillId="2" borderId="85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0" fillId="10" borderId="86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75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9" borderId="72" xfId="0" applyFill="1" applyBorder="1" applyAlignment="1">
      <alignment horizontal="center"/>
    </xf>
    <xf numFmtId="0" fontId="0" fillId="9" borderId="73" xfId="0" applyFill="1" applyBorder="1" applyAlignment="1">
      <alignment horizontal="center"/>
    </xf>
    <xf numFmtId="0" fontId="0" fillId="9" borderId="74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DAF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MT</c:v>
          </c:tx>
          <c:cat>
            <c:numRef>
              <c:f>'Table 1_Pop by State'!$C$5:$C$37</c:f>
              <c:numCache>
                <c:formatCode>0</c:formatCode>
                <c:ptCount val="3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'Table 1_Pop by State'!$D$5:$D$37</c:f>
              <c:numCache>
                <c:formatCode>0</c:formatCode>
                <c:ptCount val="33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13</c:v>
                </c:pt>
                <c:pt idx="4">
                  <c:v>15</c:v>
                </c:pt>
                <c:pt idx="5">
                  <c:v>10</c:v>
                </c:pt>
                <c:pt idx="6">
                  <c:v>14</c:v>
                </c:pt>
                <c:pt idx="7">
                  <c:v>12</c:v>
                </c:pt>
                <c:pt idx="8">
                  <c:v>33</c:v>
                </c:pt>
                <c:pt idx="9">
                  <c:v>29</c:v>
                </c:pt>
                <c:pt idx="10">
                  <c:v>41</c:v>
                </c:pt>
                <c:pt idx="11">
                  <c:v>55</c:v>
                </c:pt>
                <c:pt idx="12">
                  <c:v>48</c:v>
                </c:pt>
                <c:pt idx="13">
                  <c:v>66</c:v>
                </c:pt>
                <c:pt idx="14">
                  <c:v>70</c:v>
                </c:pt>
                <c:pt idx="15">
                  <c:v>56</c:v>
                </c:pt>
                <c:pt idx="16">
                  <c:v>49</c:v>
                </c:pt>
                <c:pt idx="17">
                  <c:v>74</c:v>
                </c:pt>
                <c:pt idx="18">
                  <c:v>97</c:v>
                </c:pt>
                <c:pt idx="19">
                  <c:v>123</c:v>
                </c:pt>
                <c:pt idx="20">
                  <c:v>183</c:v>
                </c:pt>
                <c:pt idx="21">
                  <c:v>182</c:v>
                </c:pt>
                <c:pt idx="22">
                  <c:v>152</c:v>
                </c:pt>
                <c:pt idx="23">
                  <c:v>256</c:v>
                </c:pt>
                <c:pt idx="24">
                  <c:v>316</c:v>
                </c:pt>
                <c:pt idx="25">
                  <c:v>422</c:v>
                </c:pt>
                <c:pt idx="26">
                  <c:v>497</c:v>
                </c:pt>
                <c:pt idx="27">
                  <c:v>524</c:v>
                </c:pt>
                <c:pt idx="28">
                  <c:v>566</c:v>
                </c:pt>
                <c:pt idx="29">
                  <c:v>653</c:v>
                </c:pt>
                <c:pt idx="30">
                  <c:v>625</c:v>
                </c:pt>
                <c:pt idx="31">
                  <c:v>627</c:v>
                </c:pt>
                <c:pt idx="32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9-45EC-8F51-1BDD2DA0D820}"/>
            </c:ext>
          </c:extLst>
        </c:ser>
        <c:ser>
          <c:idx val="1"/>
          <c:order val="1"/>
          <c:tx>
            <c:v>WY</c:v>
          </c:tx>
          <c:cat>
            <c:numRef>
              <c:f>'Table 1_Pop by State'!$C$5:$C$37</c:f>
              <c:numCache>
                <c:formatCode>0</c:formatCode>
                <c:ptCount val="3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'Table 1_Pop by State'!$E$5:$E$37</c:f>
              <c:numCache>
                <c:formatCode>0</c:formatCode>
                <c:ptCount val="33"/>
                <c:pt idx="13">
                  <c:v>21</c:v>
                </c:pt>
                <c:pt idx="14">
                  <c:v>40</c:v>
                </c:pt>
                <c:pt idx="15">
                  <c:v>86</c:v>
                </c:pt>
                <c:pt idx="16">
                  <c:v>112</c:v>
                </c:pt>
                <c:pt idx="17">
                  <c:v>107</c:v>
                </c:pt>
                <c:pt idx="18">
                  <c:v>153</c:v>
                </c:pt>
                <c:pt idx="19">
                  <c:v>189</c:v>
                </c:pt>
                <c:pt idx="20">
                  <c:v>217</c:v>
                </c:pt>
                <c:pt idx="21">
                  <c:v>234</c:v>
                </c:pt>
                <c:pt idx="22">
                  <c:v>272</c:v>
                </c:pt>
                <c:pt idx="23">
                  <c:v>252</c:v>
                </c:pt>
                <c:pt idx="24">
                  <c:v>311</c:v>
                </c:pt>
                <c:pt idx="25">
                  <c:v>359</c:v>
                </c:pt>
                <c:pt idx="26">
                  <c:v>302</c:v>
                </c:pt>
                <c:pt idx="27">
                  <c:v>320</c:v>
                </c:pt>
                <c:pt idx="28">
                  <c:v>343</c:v>
                </c:pt>
                <c:pt idx="29">
                  <c:v>328</c:v>
                </c:pt>
                <c:pt idx="30">
                  <c:v>277</c:v>
                </c:pt>
                <c:pt idx="31">
                  <c:v>306</c:v>
                </c:pt>
                <c:pt idx="32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9-45EC-8F51-1BDD2DA0D820}"/>
            </c:ext>
          </c:extLst>
        </c:ser>
        <c:ser>
          <c:idx val="2"/>
          <c:order val="2"/>
          <c:tx>
            <c:v>ID</c:v>
          </c:tx>
          <c:cat>
            <c:numRef>
              <c:f>'Table 1_Pop by State'!$C$5:$C$37</c:f>
              <c:numCache>
                <c:formatCode>0</c:formatCode>
                <c:ptCount val="3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'Table 1_Pop by State'!$F$5:$F$37</c:f>
              <c:numCache>
                <c:formatCode>0</c:formatCode>
                <c:ptCount val="33"/>
                <c:pt idx="13">
                  <c:v>14</c:v>
                </c:pt>
                <c:pt idx="14">
                  <c:v>42</c:v>
                </c:pt>
                <c:pt idx="15">
                  <c:v>71</c:v>
                </c:pt>
                <c:pt idx="16">
                  <c:v>114</c:v>
                </c:pt>
                <c:pt idx="17">
                  <c:v>156</c:v>
                </c:pt>
                <c:pt idx="18">
                  <c:v>187</c:v>
                </c:pt>
                <c:pt idx="19">
                  <c:v>251</c:v>
                </c:pt>
                <c:pt idx="20">
                  <c:v>263</c:v>
                </c:pt>
                <c:pt idx="21">
                  <c:v>345</c:v>
                </c:pt>
                <c:pt idx="22">
                  <c:v>422</c:v>
                </c:pt>
                <c:pt idx="23">
                  <c:v>512</c:v>
                </c:pt>
                <c:pt idx="24">
                  <c:v>673</c:v>
                </c:pt>
                <c:pt idx="25">
                  <c:v>732</c:v>
                </c:pt>
                <c:pt idx="26">
                  <c:v>856</c:v>
                </c:pt>
                <c:pt idx="27">
                  <c:v>870</c:v>
                </c:pt>
                <c:pt idx="28">
                  <c:v>777</c:v>
                </c:pt>
                <c:pt idx="29">
                  <c:v>768</c:v>
                </c:pt>
                <c:pt idx="30">
                  <c:v>722</c:v>
                </c:pt>
                <c:pt idx="31">
                  <c:v>659</c:v>
                </c:pt>
                <c:pt idx="32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19-45EC-8F51-1BDD2DA0D820}"/>
            </c:ext>
          </c:extLst>
        </c:ser>
        <c:ser>
          <c:idx val="3"/>
          <c:order val="3"/>
          <c:tx>
            <c:v>MT, ID, WY Combined</c:v>
          </c:tx>
          <c:cat>
            <c:numRef>
              <c:f>'Table 1_Pop by State'!$C$5:$C$37</c:f>
              <c:numCache>
                <c:formatCode>0</c:formatCode>
                <c:ptCount val="3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'Table 1_Pop by State'!$G$5:$G$37</c:f>
              <c:numCache>
                <c:formatCode>0</c:formatCode>
                <c:ptCount val="33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13</c:v>
                </c:pt>
                <c:pt idx="4">
                  <c:v>15</c:v>
                </c:pt>
                <c:pt idx="5">
                  <c:v>10</c:v>
                </c:pt>
                <c:pt idx="6">
                  <c:v>14</c:v>
                </c:pt>
                <c:pt idx="7">
                  <c:v>12</c:v>
                </c:pt>
                <c:pt idx="8">
                  <c:v>33</c:v>
                </c:pt>
                <c:pt idx="9">
                  <c:v>29</c:v>
                </c:pt>
                <c:pt idx="10">
                  <c:v>41</c:v>
                </c:pt>
                <c:pt idx="11">
                  <c:v>55</c:v>
                </c:pt>
                <c:pt idx="12">
                  <c:v>48</c:v>
                </c:pt>
                <c:pt idx="13">
                  <c:v>101</c:v>
                </c:pt>
                <c:pt idx="14">
                  <c:v>152</c:v>
                </c:pt>
                <c:pt idx="15">
                  <c:v>213</c:v>
                </c:pt>
                <c:pt idx="16">
                  <c:v>275</c:v>
                </c:pt>
                <c:pt idx="17">
                  <c:v>337</c:v>
                </c:pt>
                <c:pt idx="18">
                  <c:v>437</c:v>
                </c:pt>
                <c:pt idx="19">
                  <c:v>563</c:v>
                </c:pt>
                <c:pt idx="20">
                  <c:v>663</c:v>
                </c:pt>
                <c:pt idx="21">
                  <c:v>761</c:v>
                </c:pt>
                <c:pt idx="22">
                  <c:v>846</c:v>
                </c:pt>
                <c:pt idx="23">
                  <c:v>1020</c:v>
                </c:pt>
                <c:pt idx="24">
                  <c:v>1300</c:v>
                </c:pt>
                <c:pt idx="25">
                  <c:v>1513</c:v>
                </c:pt>
                <c:pt idx="26">
                  <c:v>1655</c:v>
                </c:pt>
                <c:pt idx="27">
                  <c:v>1714</c:v>
                </c:pt>
                <c:pt idx="28">
                  <c:v>1686</c:v>
                </c:pt>
                <c:pt idx="29">
                  <c:v>1749</c:v>
                </c:pt>
                <c:pt idx="30">
                  <c:v>1624</c:v>
                </c:pt>
                <c:pt idx="31">
                  <c:v>1592</c:v>
                </c:pt>
                <c:pt idx="32">
                  <c:v>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19-45EC-8F51-1BDD2DA0D820}"/>
            </c:ext>
          </c:extLst>
        </c:ser>
        <c:ser>
          <c:idx val="4"/>
          <c:order val="4"/>
          <c:tx>
            <c:v>OR</c:v>
          </c:tx>
          <c:val>
            <c:numRef>
              <c:f>'Table 1_Pop by State'!$I$5:$I$37</c:f>
              <c:numCache>
                <c:formatCode>0</c:formatCode>
                <c:ptCount val="33"/>
                <c:pt idx="27">
                  <c:v>14</c:v>
                </c:pt>
                <c:pt idx="28">
                  <c:v>21</c:v>
                </c:pt>
                <c:pt idx="29">
                  <c:v>29</c:v>
                </c:pt>
                <c:pt idx="30">
                  <c:v>48</c:v>
                </c:pt>
                <c:pt idx="31">
                  <c:v>61</c:v>
                </c:pt>
                <c:pt idx="32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19-45EC-8F51-1BDD2DA0D820}"/>
            </c:ext>
          </c:extLst>
        </c:ser>
        <c:ser>
          <c:idx val="5"/>
          <c:order val="5"/>
          <c:tx>
            <c:v>WA</c:v>
          </c:tx>
          <c:val>
            <c:numRef>
              <c:f>'Table 1_Pop by State'!$J$5:$J$37</c:f>
              <c:numCache>
                <c:formatCode>0</c:formatCode>
                <c:ptCount val="33"/>
                <c:pt idx="27">
                  <c:v>5</c:v>
                </c:pt>
                <c:pt idx="28">
                  <c:v>16</c:v>
                </c:pt>
                <c:pt idx="29">
                  <c:v>26</c:v>
                </c:pt>
                <c:pt idx="30">
                  <c:v>43</c:v>
                </c:pt>
                <c:pt idx="31">
                  <c:v>38</c:v>
                </c:pt>
                <c:pt idx="3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19-45EC-8F51-1BDD2DA0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82304"/>
        <c:axId val="232483840"/>
      </c:lineChart>
      <c:catAx>
        <c:axId val="2324823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232483840"/>
        <c:crosses val="autoZero"/>
        <c:auto val="1"/>
        <c:lblAlgn val="ctr"/>
        <c:lblOffset val="100"/>
        <c:tickLblSkip val="2"/>
        <c:noMultiLvlLbl val="0"/>
      </c:catAx>
      <c:valAx>
        <c:axId val="232483840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32482304"/>
        <c:crosses val="autoZero"/>
        <c:crossBetween val="between"/>
        <c:majorUnit val="1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Montana</c:v>
          </c:tx>
          <c:invertIfNegative val="0"/>
          <c:cat>
            <c:numRef>
              <c:f>'Table 2_Breeding Pairs by State'!$B$8:$B$40</c:f>
              <c:numCache>
                <c:formatCode>General</c:formatCode>
                <c:ptCount val="3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'Table 2_Breeding Pairs by State'!$C$8:$C$40</c:f>
              <c:numCache>
                <c:formatCode>General</c:formatCode>
                <c:ptCount val="33"/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17</c:v>
                </c:pt>
                <c:pt idx="21">
                  <c:v>10</c:v>
                </c:pt>
                <c:pt idx="22">
                  <c:v>15</c:v>
                </c:pt>
                <c:pt idx="23">
                  <c:v>19</c:v>
                </c:pt>
                <c:pt idx="24">
                  <c:v>21</c:v>
                </c:pt>
                <c:pt idx="25">
                  <c:v>39</c:v>
                </c:pt>
                <c:pt idx="26">
                  <c:v>34</c:v>
                </c:pt>
                <c:pt idx="27">
                  <c:v>37</c:v>
                </c:pt>
                <c:pt idx="28">
                  <c:v>35</c:v>
                </c:pt>
                <c:pt idx="29">
                  <c:v>39</c:v>
                </c:pt>
                <c:pt idx="30">
                  <c:v>37</c:v>
                </c:pt>
                <c:pt idx="31">
                  <c:v>28</c:v>
                </c:pt>
                <c:pt idx="3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D68-B718-8D008DB4D158}"/>
            </c:ext>
          </c:extLst>
        </c:ser>
        <c:ser>
          <c:idx val="0"/>
          <c:order val="1"/>
          <c:tx>
            <c:v>Wyoming</c:v>
          </c:tx>
          <c:invertIfNegative val="0"/>
          <c:cat>
            <c:numRef>
              <c:f>'Table 2_Breeding Pairs by State'!$B$8:$B$40</c:f>
              <c:numCache>
                <c:formatCode>General</c:formatCode>
                <c:ptCount val="3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'Table 2_Breeding Pairs by State'!$D$8:$D$40</c:f>
              <c:numCache>
                <c:formatCode>General</c:formatCode>
                <c:ptCount val="33"/>
                <c:pt idx="13">
                  <c:v>2</c:v>
                </c:pt>
                <c:pt idx="14">
                  <c:v>4</c:v>
                </c:pt>
                <c:pt idx="15">
                  <c:v>9</c:v>
                </c:pt>
                <c:pt idx="16">
                  <c:v>6</c:v>
                </c:pt>
                <c:pt idx="17">
                  <c:v>7</c:v>
                </c:pt>
                <c:pt idx="18">
                  <c:v>12</c:v>
                </c:pt>
                <c:pt idx="19">
                  <c:v>13</c:v>
                </c:pt>
                <c:pt idx="20">
                  <c:v>18</c:v>
                </c:pt>
                <c:pt idx="21">
                  <c:v>16</c:v>
                </c:pt>
                <c:pt idx="22">
                  <c:v>25</c:v>
                </c:pt>
                <c:pt idx="23">
                  <c:v>16</c:v>
                </c:pt>
                <c:pt idx="24">
                  <c:v>25</c:v>
                </c:pt>
                <c:pt idx="25">
                  <c:v>25</c:v>
                </c:pt>
                <c:pt idx="26">
                  <c:v>22</c:v>
                </c:pt>
                <c:pt idx="27">
                  <c:v>27</c:v>
                </c:pt>
                <c:pt idx="28">
                  <c:v>27</c:v>
                </c:pt>
                <c:pt idx="29">
                  <c:v>27</c:v>
                </c:pt>
                <c:pt idx="30">
                  <c:v>21</c:v>
                </c:pt>
                <c:pt idx="31">
                  <c:v>23</c:v>
                </c:pt>
                <c:pt idx="3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B-4D68-B718-8D008DB4D158}"/>
            </c:ext>
          </c:extLst>
        </c:ser>
        <c:ser>
          <c:idx val="1"/>
          <c:order val="2"/>
          <c:tx>
            <c:v>Idaho</c:v>
          </c:tx>
          <c:invertIfNegative val="0"/>
          <c:cat>
            <c:numRef>
              <c:f>'Table 2_Breeding Pairs by State'!$B$8:$B$40</c:f>
              <c:numCache>
                <c:formatCode>General</c:formatCode>
                <c:ptCount val="3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'Table 2_Breeding Pairs by State'!$E$8:$E$40</c:f>
              <c:numCache>
                <c:formatCode>General</c:formatCode>
                <c:ptCount val="33"/>
                <c:pt idx="14">
                  <c:v>3</c:v>
                </c:pt>
                <c:pt idx="15">
                  <c:v>6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14</c:v>
                </c:pt>
                <c:pt idx="20">
                  <c:v>13</c:v>
                </c:pt>
                <c:pt idx="21">
                  <c:v>28</c:v>
                </c:pt>
                <c:pt idx="22">
                  <c:v>26</c:v>
                </c:pt>
                <c:pt idx="23">
                  <c:v>36</c:v>
                </c:pt>
                <c:pt idx="24">
                  <c:v>41</c:v>
                </c:pt>
                <c:pt idx="25">
                  <c:v>43</c:v>
                </c:pt>
                <c:pt idx="26">
                  <c:v>39</c:v>
                </c:pt>
                <c:pt idx="27">
                  <c:v>49</c:v>
                </c:pt>
                <c:pt idx="28">
                  <c:v>46</c:v>
                </c:pt>
                <c:pt idx="29">
                  <c:v>40</c:v>
                </c:pt>
                <c:pt idx="30">
                  <c:v>35</c:v>
                </c:pt>
                <c:pt idx="31">
                  <c:v>20</c:v>
                </c:pt>
                <c:pt idx="3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AB-4D68-B718-8D008DB4D158}"/>
            </c:ext>
          </c:extLst>
        </c:ser>
        <c:ser>
          <c:idx val="3"/>
          <c:order val="3"/>
          <c:tx>
            <c:v>MT, ID, WY Combined</c:v>
          </c:tx>
          <c:invertIfNegative val="0"/>
          <c:val>
            <c:numRef>
              <c:f>'Table 2_Breeding Pairs by State'!$F$8:$F$40</c:f>
              <c:numCache>
                <c:formatCode>General</c:formatCode>
                <c:ptCount val="33"/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14</c:v>
                </c:pt>
                <c:pt idx="15">
                  <c:v>20</c:v>
                </c:pt>
                <c:pt idx="16">
                  <c:v>21</c:v>
                </c:pt>
                <c:pt idx="17">
                  <c:v>24</c:v>
                </c:pt>
                <c:pt idx="18">
                  <c:v>30</c:v>
                </c:pt>
                <c:pt idx="19">
                  <c:v>34</c:v>
                </c:pt>
                <c:pt idx="20">
                  <c:v>48</c:v>
                </c:pt>
                <c:pt idx="21">
                  <c:v>54</c:v>
                </c:pt>
                <c:pt idx="22">
                  <c:v>66</c:v>
                </c:pt>
                <c:pt idx="23">
                  <c:v>71</c:v>
                </c:pt>
                <c:pt idx="24">
                  <c:v>87</c:v>
                </c:pt>
                <c:pt idx="25">
                  <c:v>107</c:v>
                </c:pt>
                <c:pt idx="26">
                  <c:v>95</c:v>
                </c:pt>
                <c:pt idx="27">
                  <c:v>113</c:v>
                </c:pt>
                <c:pt idx="28">
                  <c:v>108</c:v>
                </c:pt>
                <c:pt idx="29">
                  <c:v>106</c:v>
                </c:pt>
                <c:pt idx="30">
                  <c:v>93</c:v>
                </c:pt>
                <c:pt idx="31">
                  <c:v>71</c:v>
                </c:pt>
                <c:pt idx="3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AB-4D68-B718-8D008DB4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99680"/>
        <c:axId val="232201216"/>
      </c:barChart>
      <c:catAx>
        <c:axId val="2321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201216"/>
        <c:crosses val="autoZero"/>
        <c:auto val="1"/>
        <c:lblAlgn val="ctr"/>
        <c:lblOffset val="100"/>
        <c:tickLblSkip val="2"/>
        <c:noMultiLvlLbl val="0"/>
      </c:catAx>
      <c:valAx>
        <c:axId val="232201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199680"/>
        <c:crosses val="autoZero"/>
        <c:crossBetween val="between"/>
        <c:majorUnit val="10"/>
        <c:minorUnit val="4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 3_Wolf Depredations '!$P$6</c:f>
              <c:strCache>
                <c:ptCount val="1"/>
                <c:pt idx="0">
                  <c:v>Cattle</c:v>
                </c:pt>
              </c:strCache>
            </c:strRef>
          </c:tx>
          <c:cat>
            <c:numRef>
              <c:f>'Table 3_Wolf Depredations '!$C$7:$C$34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'Table 3_Wolf Depredations '!$P$7:$P$34</c:f>
              <c:numCache>
                <c:formatCode>General</c:formatCode>
                <c:ptCount val="28"/>
                <c:pt idx="0">
                  <c:v>6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11</c:v>
                </c:pt>
                <c:pt idx="10">
                  <c:v>22</c:v>
                </c:pt>
                <c:pt idx="11">
                  <c:v>21</c:v>
                </c:pt>
                <c:pt idx="12">
                  <c:v>33</c:v>
                </c:pt>
                <c:pt idx="13">
                  <c:v>32</c:v>
                </c:pt>
                <c:pt idx="14">
                  <c:v>40</c:v>
                </c:pt>
                <c:pt idx="15">
                  <c:v>52</c:v>
                </c:pt>
                <c:pt idx="16">
                  <c:v>64</c:v>
                </c:pt>
                <c:pt idx="17">
                  <c:v>130</c:v>
                </c:pt>
                <c:pt idx="18">
                  <c:v>97</c:v>
                </c:pt>
                <c:pt idx="19">
                  <c:v>184</c:v>
                </c:pt>
                <c:pt idx="20">
                  <c:v>183</c:v>
                </c:pt>
                <c:pt idx="21">
                  <c:v>214</c:v>
                </c:pt>
                <c:pt idx="22">
                  <c:v>192</c:v>
                </c:pt>
                <c:pt idx="23">
                  <c:v>188</c:v>
                </c:pt>
                <c:pt idx="24">
                  <c:v>180</c:v>
                </c:pt>
                <c:pt idx="25">
                  <c:v>184</c:v>
                </c:pt>
                <c:pt idx="26">
                  <c:v>137</c:v>
                </c:pt>
                <c:pt idx="2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6-4054-BE16-D225FD8233E3}"/>
            </c:ext>
          </c:extLst>
        </c:ser>
        <c:ser>
          <c:idx val="1"/>
          <c:order val="1"/>
          <c:tx>
            <c:strRef>
              <c:f>'Table 3_Wolf Depredations '!$Q$6</c:f>
              <c:strCache>
                <c:ptCount val="1"/>
                <c:pt idx="0">
                  <c:v>Sheep</c:v>
                </c:pt>
              </c:strCache>
            </c:strRef>
          </c:tx>
          <c:cat>
            <c:numRef>
              <c:f>'Table 3_Wolf Depredations '!$C$7:$C$34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'Table 3_Wolf Depredations '!$Q$7:$Q$34</c:f>
              <c:numCache>
                <c:formatCode>General</c:formatCode>
                <c:ptCount val="28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  <c:pt idx="10">
                  <c:v>126</c:v>
                </c:pt>
                <c:pt idx="11">
                  <c:v>12</c:v>
                </c:pt>
                <c:pt idx="12">
                  <c:v>89</c:v>
                </c:pt>
                <c:pt idx="13">
                  <c:v>80</c:v>
                </c:pt>
                <c:pt idx="14">
                  <c:v>138</c:v>
                </c:pt>
                <c:pt idx="15">
                  <c:v>99</c:v>
                </c:pt>
                <c:pt idx="16">
                  <c:v>211</c:v>
                </c:pt>
                <c:pt idx="17">
                  <c:v>270</c:v>
                </c:pt>
                <c:pt idx="18">
                  <c:v>244</c:v>
                </c:pt>
                <c:pt idx="19">
                  <c:v>247</c:v>
                </c:pt>
                <c:pt idx="20">
                  <c:v>213</c:v>
                </c:pt>
                <c:pt idx="21">
                  <c:v>355</c:v>
                </c:pt>
                <c:pt idx="22">
                  <c:v>721</c:v>
                </c:pt>
                <c:pt idx="23">
                  <c:v>245</c:v>
                </c:pt>
                <c:pt idx="24">
                  <c:v>162</c:v>
                </c:pt>
                <c:pt idx="25">
                  <c:v>461</c:v>
                </c:pt>
                <c:pt idx="26">
                  <c:v>470</c:v>
                </c:pt>
                <c:pt idx="2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6-4054-BE16-D225FD8233E3}"/>
            </c:ext>
          </c:extLst>
        </c:ser>
        <c:ser>
          <c:idx val="2"/>
          <c:order val="2"/>
          <c:tx>
            <c:strRef>
              <c:f>'Table 3_Wolf Depredations '!$R$6</c:f>
              <c:strCache>
                <c:ptCount val="1"/>
                <c:pt idx="0">
                  <c:v>*Other</c:v>
                </c:pt>
              </c:strCache>
            </c:strRef>
          </c:tx>
          <c:cat>
            <c:numRef>
              <c:f>'Table 3_Wolf Depredations '!$C$7:$C$34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'Table 3_Wolf Depredations '!$R$7:$R$34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5</c:v>
                </c:pt>
                <c:pt idx="16">
                  <c:v>10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14</c:v>
                </c:pt>
                <c:pt idx="21">
                  <c:v>17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4</c:v>
                </c:pt>
                <c:pt idx="26">
                  <c:v>6</c:v>
                </c:pt>
                <c:pt idx="2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6-4054-BE16-D225FD8233E3}"/>
            </c:ext>
          </c:extLst>
        </c:ser>
        <c:ser>
          <c:idx val="3"/>
          <c:order val="3"/>
          <c:tx>
            <c:strRef>
              <c:f>'Table 3_Wolf Depredations '!$S$6</c:f>
              <c:strCache>
                <c:ptCount val="1"/>
                <c:pt idx="0">
                  <c:v>Dogs</c:v>
                </c:pt>
              </c:strCache>
            </c:strRef>
          </c:tx>
          <c:cat>
            <c:numRef>
              <c:f>'Table 3_Wolf Depredations '!$C$7:$C$34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'Table 3_Wolf Depredations '!$S$7:$S$34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15</c:v>
                </c:pt>
                <c:pt idx="13">
                  <c:v>11</c:v>
                </c:pt>
                <c:pt idx="14">
                  <c:v>6</c:v>
                </c:pt>
                <c:pt idx="15">
                  <c:v>9</c:v>
                </c:pt>
                <c:pt idx="16">
                  <c:v>6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13</c:v>
                </c:pt>
                <c:pt idx="21">
                  <c:v>14</c:v>
                </c:pt>
                <c:pt idx="22">
                  <c:v>24</c:v>
                </c:pt>
                <c:pt idx="23">
                  <c:v>2</c:v>
                </c:pt>
                <c:pt idx="24">
                  <c:v>9</c:v>
                </c:pt>
                <c:pt idx="25">
                  <c:v>6</c:v>
                </c:pt>
                <c:pt idx="26">
                  <c:v>6</c:v>
                </c:pt>
                <c:pt idx="2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D6-4054-BE16-D225FD8233E3}"/>
            </c:ext>
          </c:extLst>
        </c:ser>
        <c:ser>
          <c:idx val="4"/>
          <c:order val="4"/>
          <c:tx>
            <c:v>Wolves Killed for Control</c:v>
          </c:tx>
          <c:cat>
            <c:numRef>
              <c:f>'Table 3_Wolf Depredations '!$C$7:$C$34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'Table 3_Wolf Depredations '!$T$7:$T$34</c:f>
              <c:numCache>
                <c:formatCode>General</c:formatCode>
                <c:ptCount val="28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21</c:v>
                </c:pt>
                <c:pt idx="11">
                  <c:v>7</c:v>
                </c:pt>
                <c:pt idx="12">
                  <c:v>23</c:v>
                </c:pt>
                <c:pt idx="13">
                  <c:v>20</c:v>
                </c:pt>
                <c:pt idx="14">
                  <c:v>19</c:v>
                </c:pt>
                <c:pt idx="15">
                  <c:v>46</c:v>
                </c:pt>
                <c:pt idx="16">
                  <c:v>59</c:v>
                </c:pt>
                <c:pt idx="17">
                  <c:v>86</c:v>
                </c:pt>
                <c:pt idx="18">
                  <c:v>103</c:v>
                </c:pt>
                <c:pt idx="19">
                  <c:v>142</c:v>
                </c:pt>
                <c:pt idx="20">
                  <c:v>186</c:v>
                </c:pt>
                <c:pt idx="21">
                  <c:v>264</c:v>
                </c:pt>
                <c:pt idx="22">
                  <c:v>270</c:v>
                </c:pt>
                <c:pt idx="23">
                  <c:v>259</c:v>
                </c:pt>
                <c:pt idx="24">
                  <c:v>164</c:v>
                </c:pt>
                <c:pt idx="25">
                  <c:v>224</c:v>
                </c:pt>
                <c:pt idx="26">
                  <c:v>202</c:v>
                </c:pt>
                <c:pt idx="27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D6-4054-BE16-D225FD823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53696"/>
        <c:axId val="232329216"/>
      </c:lineChart>
      <c:catAx>
        <c:axId val="2322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329216"/>
        <c:crosses val="autoZero"/>
        <c:auto val="1"/>
        <c:lblAlgn val="ctr"/>
        <c:lblOffset val="100"/>
        <c:tickLblSkip val="2"/>
        <c:noMultiLvlLbl val="0"/>
      </c:catAx>
      <c:valAx>
        <c:axId val="23232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25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72927761623155E-2"/>
          <c:y val="5.8105627325800609E-2"/>
          <c:w val="0.66025342786508534"/>
          <c:h val="0.84040003557336618"/>
        </c:manualLayout>
      </c:layout>
      <c:lineChart>
        <c:grouping val="standard"/>
        <c:varyColors val="0"/>
        <c:ser>
          <c:idx val="0"/>
          <c:order val="0"/>
          <c:tx>
            <c:strRef>
              <c:f>'[1]Wolf Depredations'!$F$6</c:f>
              <c:strCache>
                <c:ptCount val="1"/>
                <c:pt idx="0">
                  <c:v>Cattle</c:v>
                </c:pt>
              </c:strCache>
            </c:strRef>
          </c:tx>
          <c:cat>
            <c:numRef>
              <c:f>'Table 4_ Montana Data'!$B$7:$B$34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'[1]Wolf Depredations'!$F$7:$F$34</c:f>
              <c:numCache>
                <c:formatCode>General</c:formatCode>
                <c:ptCount val="28"/>
                <c:pt idx="0">
                  <c:v>6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10</c:v>
                </c:pt>
                <c:pt idx="10">
                  <c:v>19</c:v>
                </c:pt>
                <c:pt idx="11">
                  <c:v>10</c:v>
                </c:pt>
                <c:pt idx="12">
                  <c:v>20</c:v>
                </c:pt>
                <c:pt idx="13">
                  <c:v>14</c:v>
                </c:pt>
                <c:pt idx="14">
                  <c:v>12</c:v>
                </c:pt>
                <c:pt idx="15">
                  <c:v>20</c:v>
                </c:pt>
                <c:pt idx="16">
                  <c:v>24</c:v>
                </c:pt>
                <c:pt idx="17">
                  <c:v>36</c:v>
                </c:pt>
                <c:pt idx="18">
                  <c:v>23</c:v>
                </c:pt>
                <c:pt idx="19">
                  <c:v>32</c:v>
                </c:pt>
                <c:pt idx="20">
                  <c:v>75</c:v>
                </c:pt>
                <c:pt idx="21">
                  <c:v>77</c:v>
                </c:pt>
                <c:pt idx="22">
                  <c:v>97</c:v>
                </c:pt>
                <c:pt idx="23">
                  <c:v>87</c:v>
                </c:pt>
                <c:pt idx="24">
                  <c:v>74</c:v>
                </c:pt>
                <c:pt idx="25">
                  <c:v>67</c:v>
                </c:pt>
                <c:pt idx="26">
                  <c:v>50</c:v>
                </c:pt>
                <c:pt idx="2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8-44A3-A731-9B6AE67130BE}"/>
            </c:ext>
          </c:extLst>
        </c:ser>
        <c:ser>
          <c:idx val="1"/>
          <c:order val="1"/>
          <c:tx>
            <c:strRef>
              <c:f>'[1]Wolf Depredations'!$G$6</c:f>
              <c:strCache>
                <c:ptCount val="1"/>
                <c:pt idx="0">
                  <c:v>Sheep</c:v>
                </c:pt>
              </c:strCache>
            </c:strRef>
          </c:tx>
          <c:cat>
            <c:numRef>
              <c:f>'Table 4_ Montana Data'!$B$7:$B$34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'[1]Wolf Depredations'!$G$7:$G$34</c:f>
              <c:numCache>
                <c:formatCode>General</c:formatCode>
                <c:ptCount val="28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41</c:v>
                </c:pt>
                <c:pt idx="11">
                  <c:v>0</c:v>
                </c:pt>
                <c:pt idx="12">
                  <c:v>25</c:v>
                </c:pt>
                <c:pt idx="13">
                  <c:v>7</c:v>
                </c:pt>
                <c:pt idx="14">
                  <c:v>50</c:v>
                </c:pt>
                <c:pt idx="15">
                  <c:v>84</c:v>
                </c:pt>
                <c:pt idx="16">
                  <c:v>86</c:v>
                </c:pt>
                <c:pt idx="17">
                  <c:v>91</c:v>
                </c:pt>
                <c:pt idx="18">
                  <c:v>33</c:v>
                </c:pt>
                <c:pt idx="19">
                  <c:v>4</c:v>
                </c:pt>
                <c:pt idx="20">
                  <c:v>27</c:v>
                </c:pt>
                <c:pt idx="21">
                  <c:v>111</c:v>
                </c:pt>
                <c:pt idx="22">
                  <c:v>202</c:v>
                </c:pt>
                <c:pt idx="23">
                  <c:v>64</c:v>
                </c:pt>
                <c:pt idx="24">
                  <c:v>11</c:v>
                </c:pt>
                <c:pt idx="25">
                  <c:v>37</c:v>
                </c:pt>
                <c:pt idx="26">
                  <c:v>24</c:v>
                </c:pt>
                <c:pt idx="2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8-44A3-A731-9B6AE67130BE}"/>
            </c:ext>
          </c:extLst>
        </c:ser>
        <c:ser>
          <c:idx val="2"/>
          <c:order val="2"/>
          <c:tx>
            <c:strRef>
              <c:f>'[1]Wolf Depredations'!$H$6</c:f>
              <c:strCache>
                <c:ptCount val="1"/>
                <c:pt idx="0">
                  <c:v>Other</c:v>
                </c:pt>
              </c:strCache>
            </c:strRef>
          </c:tx>
          <c:cat>
            <c:numRef>
              <c:f>'Table 4_ Montana Data'!$B$7:$B$34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'[1]Wolf Depredations'!$H$7:$H$34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5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14</c:v>
                </c:pt>
                <c:pt idx="21">
                  <c:v>16</c:v>
                </c:pt>
                <c:pt idx="22">
                  <c:v>6</c:v>
                </c:pt>
                <c:pt idx="23">
                  <c:v>11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78-44A3-A731-9B6AE67130BE}"/>
            </c:ext>
          </c:extLst>
        </c:ser>
        <c:ser>
          <c:idx val="3"/>
          <c:order val="3"/>
          <c:tx>
            <c:strRef>
              <c:f>'[1]Wolf Depredations'!$I$6</c:f>
              <c:strCache>
                <c:ptCount val="1"/>
                <c:pt idx="0">
                  <c:v>Dogs</c:v>
                </c:pt>
              </c:strCache>
            </c:strRef>
          </c:tx>
          <c:cat>
            <c:numRef>
              <c:f>'Table 4_ Montana Data'!$B$7:$B$34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'[1]Wolf Depredations'!$I$7:$I$34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78-44A3-A731-9B6AE67130BE}"/>
            </c:ext>
          </c:extLst>
        </c:ser>
        <c:ser>
          <c:idx val="4"/>
          <c:order val="4"/>
          <c:tx>
            <c:v>Min Year-End Wolf Pop Estimate</c:v>
          </c:tx>
          <c:cat>
            <c:numRef>
              <c:f>'Table 4_ Montana Data'!$B$7:$B$34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'[1]Wolf Depredations'!$D$7:$D$34</c:f>
              <c:numCache>
                <c:formatCode>General</c:formatCode>
                <c:ptCount val="28"/>
                <c:pt idx="0">
                  <c:v>10</c:v>
                </c:pt>
                <c:pt idx="1">
                  <c:v>14</c:v>
                </c:pt>
                <c:pt idx="2">
                  <c:v>12</c:v>
                </c:pt>
                <c:pt idx="3">
                  <c:v>33</c:v>
                </c:pt>
                <c:pt idx="4">
                  <c:v>29</c:v>
                </c:pt>
                <c:pt idx="5">
                  <c:v>41</c:v>
                </c:pt>
                <c:pt idx="6">
                  <c:v>55</c:v>
                </c:pt>
                <c:pt idx="7">
                  <c:v>48</c:v>
                </c:pt>
                <c:pt idx="8">
                  <c:v>66</c:v>
                </c:pt>
                <c:pt idx="9">
                  <c:v>70</c:v>
                </c:pt>
                <c:pt idx="10">
                  <c:v>56</c:v>
                </c:pt>
                <c:pt idx="11">
                  <c:v>49</c:v>
                </c:pt>
                <c:pt idx="12">
                  <c:v>74</c:v>
                </c:pt>
                <c:pt idx="13">
                  <c:v>97</c:v>
                </c:pt>
                <c:pt idx="14">
                  <c:v>123</c:v>
                </c:pt>
                <c:pt idx="15">
                  <c:v>183</c:v>
                </c:pt>
                <c:pt idx="16">
                  <c:v>182</c:v>
                </c:pt>
                <c:pt idx="17">
                  <c:v>152</c:v>
                </c:pt>
                <c:pt idx="18">
                  <c:v>256</c:v>
                </c:pt>
                <c:pt idx="19">
                  <c:v>316</c:v>
                </c:pt>
                <c:pt idx="20">
                  <c:v>422</c:v>
                </c:pt>
                <c:pt idx="21">
                  <c:v>497</c:v>
                </c:pt>
                <c:pt idx="22">
                  <c:v>524</c:v>
                </c:pt>
                <c:pt idx="23">
                  <c:v>566</c:v>
                </c:pt>
                <c:pt idx="24">
                  <c:v>653</c:v>
                </c:pt>
                <c:pt idx="25">
                  <c:v>625</c:v>
                </c:pt>
                <c:pt idx="26">
                  <c:v>627</c:v>
                </c:pt>
                <c:pt idx="27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8-44A3-A731-9B6AE67130BE}"/>
            </c:ext>
          </c:extLst>
        </c:ser>
        <c:ser>
          <c:idx val="5"/>
          <c:order val="5"/>
          <c:tx>
            <c:v>Wolves Hunted</c:v>
          </c:tx>
          <c:cat>
            <c:numRef>
              <c:f>'Table 4_ Montana Data'!$B$7:$B$34</c:f>
              <c:numCache>
                <c:formatCode>General</c:formatCode>
                <c:ptCount val="2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</c:numCache>
            </c:numRef>
          </c:cat>
          <c:val>
            <c:numRef>
              <c:f>'[1]Wolf Depredations'!$E$7:$E$34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211</c:v>
                </c:pt>
                <c:pt idx="25">
                  <c:v>225</c:v>
                </c:pt>
                <c:pt idx="26">
                  <c:v>231</c:v>
                </c:pt>
                <c:pt idx="27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78-44A3-A731-9B6AE671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98848"/>
        <c:axId val="232400384"/>
      </c:lineChart>
      <c:catAx>
        <c:axId val="2323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400384"/>
        <c:crosses val="autoZero"/>
        <c:auto val="1"/>
        <c:lblAlgn val="ctr"/>
        <c:lblOffset val="100"/>
        <c:tickLblSkip val="2"/>
        <c:noMultiLvlLbl val="0"/>
      </c:catAx>
      <c:valAx>
        <c:axId val="23240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398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8417573322006948E-2"/>
          <c:y val="0.93433425116338986"/>
          <c:w val="0.59854004164972341"/>
          <c:h val="6.5665739151027178E-2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Min Year-End Wolf Population Estimate After Human-Caused Mortality</c:v>
          </c:tx>
          <c:marker>
            <c:symbol val="none"/>
          </c:marker>
          <c:cat>
            <c:numRef>
              <c:f>'Table 5_Wolf Mortalities in MT'!$B$8:$B$11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'Table 5_Wolf Mortalities in MT'!$I$8:$I$11</c:f>
              <c:numCache>
                <c:formatCode>General</c:formatCode>
                <c:ptCount val="4"/>
                <c:pt idx="0">
                  <c:v>653</c:v>
                </c:pt>
                <c:pt idx="1">
                  <c:v>625</c:v>
                </c:pt>
                <c:pt idx="2">
                  <c:v>627</c:v>
                </c:pt>
                <c:pt idx="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0-4DB6-A575-F0A23490CA04}"/>
            </c:ext>
          </c:extLst>
        </c:ser>
        <c:ser>
          <c:idx val="1"/>
          <c:order val="1"/>
          <c:tx>
            <c:v>Min. Year-End Wolf Population Estimate BEFORE Human-Caused Mortality"</c:v>
          </c:tx>
          <c:marker>
            <c:symbol val="none"/>
          </c:marker>
          <c:val>
            <c:numRef>
              <c:f>'Table 5_Wolf Mortalities in MT'!$K$8:$K$11</c:f>
              <c:numCache>
                <c:formatCode>0</c:formatCode>
                <c:ptCount val="4"/>
                <c:pt idx="0">
                  <c:v>948.38709677419354</c:v>
                </c:pt>
                <c:pt idx="1">
                  <c:v>951.5151515151515</c:v>
                </c:pt>
                <c:pt idx="2">
                  <c:v>948.57142857142867</c:v>
                </c:pt>
                <c:pt idx="3">
                  <c:v>857.14285714285722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0-4DB6-A575-F0A23490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427520"/>
        <c:axId val="232429056"/>
      </c:lineChart>
      <c:catAx>
        <c:axId val="2324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429056"/>
        <c:crosses val="autoZero"/>
        <c:auto val="1"/>
        <c:lblAlgn val="ctr"/>
        <c:lblOffset val="100"/>
        <c:noMultiLvlLbl val="0"/>
      </c:catAx>
      <c:valAx>
        <c:axId val="23242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427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 6_Elk in Montana'!$C$6</c:f>
              <c:strCache>
                <c:ptCount val="1"/>
                <c:pt idx="0">
                  <c:v>Montana Hunting District 203</c:v>
                </c:pt>
              </c:strCache>
            </c:strRef>
          </c:tx>
          <c:cat>
            <c:numRef>
              <c:f>'Table 6_Elk in Montana'!$B$7:$B$36</c:f>
              <c:numCache>
                <c:formatCode>General</c:formatCode>
                <c:ptCount val="30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</c:numCache>
            </c:numRef>
          </c:cat>
          <c:val>
            <c:numRef>
              <c:f>'Table 6_Elk in Montana'!$C$7:$C$36</c:f>
              <c:numCache>
                <c:formatCode>General</c:formatCode>
                <c:ptCount val="30"/>
                <c:pt idx="0">
                  <c:v>173</c:v>
                </c:pt>
                <c:pt idx="1">
                  <c:v>406</c:v>
                </c:pt>
                <c:pt idx="2">
                  <c:v>393</c:v>
                </c:pt>
                <c:pt idx="3">
                  <c:v>360</c:v>
                </c:pt>
                <c:pt idx="5">
                  <c:v>369</c:v>
                </c:pt>
                <c:pt idx="6">
                  <c:v>278</c:v>
                </c:pt>
                <c:pt idx="7">
                  <c:v>282</c:v>
                </c:pt>
                <c:pt idx="9">
                  <c:v>323</c:v>
                </c:pt>
                <c:pt idx="10">
                  <c:v>253</c:v>
                </c:pt>
                <c:pt idx="11">
                  <c:v>215</c:v>
                </c:pt>
                <c:pt idx="12">
                  <c:v>214</c:v>
                </c:pt>
                <c:pt idx="13">
                  <c:v>221</c:v>
                </c:pt>
                <c:pt idx="14">
                  <c:v>179</c:v>
                </c:pt>
                <c:pt idx="15">
                  <c:v>241</c:v>
                </c:pt>
                <c:pt idx="16">
                  <c:v>229</c:v>
                </c:pt>
                <c:pt idx="17">
                  <c:v>247</c:v>
                </c:pt>
                <c:pt idx="18">
                  <c:v>191</c:v>
                </c:pt>
                <c:pt idx="19">
                  <c:v>232</c:v>
                </c:pt>
                <c:pt idx="20">
                  <c:v>195</c:v>
                </c:pt>
                <c:pt idx="21">
                  <c:v>174</c:v>
                </c:pt>
                <c:pt idx="22">
                  <c:v>180</c:v>
                </c:pt>
                <c:pt idx="23">
                  <c:v>117</c:v>
                </c:pt>
                <c:pt idx="24">
                  <c:v>97</c:v>
                </c:pt>
                <c:pt idx="25">
                  <c:v>64</c:v>
                </c:pt>
                <c:pt idx="26">
                  <c:v>73</c:v>
                </c:pt>
                <c:pt idx="27">
                  <c:v>61</c:v>
                </c:pt>
                <c:pt idx="28">
                  <c:v>47</c:v>
                </c:pt>
                <c:pt idx="2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D-4A91-BDF9-B9F3AB11BDE6}"/>
            </c:ext>
          </c:extLst>
        </c:ser>
        <c:ser>
          <c:idx val="1"/>
          <c:order val="1"/>
          <c:tx>
            <c:strRef>
              <c:f>'Table 6_Elk in Montana'!$D$6</c:f>
              <c:strCache>
                <c:ptCount val="1"/>
                <c:pt idx="0">
                  <c:v>Montana Hunting District 121</c:v>
                </c:pt>
              </c:strCache>
            </c:strRef>
          </c:tx>
          <c:cat>
            <c:numRef>
              <c:f>'Table 6_Elk in Montana'!$B$7:$B$36</c:f>
              <c:numCache>
                <c:formatCode>General</c:formatCode>
                <c:ptCount val="30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</c:numCache>
            </c:numRef>
          </c:cat>
          <c:val>
            <c:numRef>
              <c:f>'Table 6_Elk in Montana'!$D$7:$D$36</c:f>
              <c:numCache>
                <c:formatCode>General</c:formatCode>
                <c:ptCount val="30"/>
                <c:pt idx="0">
                  <c:v>706</c:v>
                </c:pt>
                <c:pt idx="1">
                  <c:v>856</c:v>
                </c:pt>
                <c:pt idx="2">
                  <c:v>1043</c:v>
                </c:pt>
                <c:pt idx="3">
                  <c:v>1025</c:v>
                </c:pt>
                <c:pt idx="4">
                  <c:v>1238</c:v>
                </c:pt>
                <c:pt idx="5">
                  <c:v>991</c:v>
                </c:pt>
                <c:pt idx="6">
                  <c:v>853</c:v>
                </c:pt>
                <c:pt idx="7">
                  <c:v>1151</c:v>
                </c:pt>
                <c:pt idx="8">
                  <c:v>803</c:v>
                </c:pt>
                <c:pt idx="9">
                  <c:v>868</c:v>
                </c:pt>
                <c:pt idx="10">
                  <c:v>865</c:v>
                </c:pt>
                <c:pt idx="11">
                  <c:v>662</c:v>
                </c:pt>
                <c:pt idx="12">
                  <c:v>805</c:v>
                </c:pt>
                <c:pt idx="13">
                  <c:v>1048</c:v>
                </c:pt>
                <c:pt idx="14">
                  <c:v>1174</c:v>
                </c:pt>
                <c:pt idx="15">
                  <c:v>1061</c:v>
                </c:pt>
                <c:pt idx="16">
                  <c:v>1183</c:v>
                </c:pt>
                <c:pt idx="17">
                  <c:v>1502</c:v>
                </c:pt>
                <c:pt idx="18">
                  <c:v>1328</c:v>
                </c:pt>
                <c:pt idx="19">
                  <c:v>1532</c:v>
                </c:pt>
                <c:pt idx="20">
                  <c:v>1309</c:v>
                </c:pt>
                <c:pt idx="21">
                  <c:v>1603</c:v>
                </c:pt>
                <c:pt idx="22">
                  <c:v>1356</c:v>
                </c:pt>
                <c:pt idx="23">
                  <c:v>1339</c:v>
                </c:pt>
                <c:pt idx="24">
                  <c:v>1454</c:v>
                </c:pt>
                <c:pt idx="26">
                  <c:v>1418</c:v>
                </c:pt>
                <c:pt idx="27">
                  <c:v>1542</c:v>
                </c:pt>
                <c:pt idx="28">
                  <c:v>1558</c:v>
                </c:pt>
                <c:pt idx="29">
                  <c:v>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D-4A91-BDF9-B9F3AB11B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40416"/>
        <c:axId val="232542208"/>
      </c:lineChart>
      <c:catAx>
        <c:axId val="23254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542208"/>
        <c:crosses val="autoZero"/>
        <c:auto val="1"/>
        <c:lblAlgn val="ctr"/>
        <c:lblOffset val="100"/>
        <c:tickLblSkip val="2"/>
        <c:noMultiLvlLbl val="0"/>
      </c:catAx>
      <c:valAx>
        <c:axId val="23254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54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371474</xdr:colOff>
      <xdr:row>21</xdr:row>
      <xdr:rowOff>66675</xdr:rowOff>
    </xdr:from>
    <xdr:to>
      <xdr:col>25</xdr:col>
      <xdr:colOff>476249</xdr:colOff>
      <xdr:row>47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23</xdr:row>
      <xdr:rowOff>42861</xdr:rowOff>
    </xdr:from>
    <xdr:to>
      <xdr:col>22</xdr:col>
      <xdr:colOff>276224</xdr:colOff>
      <xdr:row>41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428625</xdr:colOff>
      <xdr:row>23</xdr:row>
      <xdr:rowOff>80962</xdr:rowOff>
    </xdr:from>
    <xdr:to>
      <xdr:col>39</xdr:col>
      <xdr:colOff>552450</xdr:colOff>
      <xdr:row>41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21</xdr:row>
      <xdr:rowOff>57149</xdr:rowOff>
    </xdr:from>
    <xdr:to>
      <xdr:col>22</xdr:col>
      <xdr:colOff>285750</xdr:colOff>
      <xdr:row>58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42862</xdr:rowOff>
    </xdr:from>
    <xdr:to>
      <xdr:col>22</xdr:col>
      <xdr:colOff>342900</xdr:colOff>
      <xdr:row>31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20</xdr:row>
      <xdr:rowOff>85725</xdr:rowOff>
    </xdr:from>
    <xdr:to>
      <xdr:col>15</xdr:col>
      <xdr:colOff>323850</xdr:colOff>
      <xdr:row>39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ar%20Trust%20International%20docs/1.%20wolf%20lesson/Student%20Pages/Science%20and%20Management%20stakeholder/How%20wolf%20harvest%20can%20reduce%20livestock%20lo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lf Depredations"/>
      <sheetName val="Sheet2"/>
      <sheetName val="Sheet3"/>
    </sheetNames>
    <sheetDataSet>
      <sheetData sheetId="0">
        <row r="6">
          <cell r="F6" t="str">
            <v>Cattle</v>
          </cell>
          <cell r="G6" t="str">
            <v>Sheep</v>
          </cell>
          <cell r="H6" t="str">
            <v>Other</v>
          </cell>
          <cell r="I6" t="str">
            <v>Dogs</v>
          </cell>
        </row>
        <row r="7">
          <cell r="D7">
            <v>10</v>
          </cell>
          <cell r="E7">
            <v>0</v>
          </cell>
          <cell r="F7">
            <v>6</v>
          </cell>
          <cell r="G7">
            <v>10</v>
          </cell>
          <cell r="H7">
            <v>0</v>
          </cell>
          <cell r="I7">
            <v>0</v>
          </cell>
        </row>
        <row r="8"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12</v>
          </cell>
          <cell r="E9">
            <v>0</v>
          </cell>
          <cell r="F9">
            <v>3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33</v>
          </cell>
          <cell r="E10">
            <v>0</v>
          </cell>
          <cell r="F10">
            <v>5</v>
          </cell>
          <cell r="G10">
            <v>0</v>
          </cell>
          <cell r="H10">
            <v>0</v>
          </cell>
          <cell r="I10">
            <v>1</v>
          </cell>
        </row>
        <row r="11">
          <cell r="D11">
            <v>29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0</v>
          </cell>
        </row>
        <row r="12">
          <cell r="D12">
            <v>41</v>
          </cell>
          <cell r="E12">
            <v>0</v>
          </cell>
          <cell r="F12">
            <v>1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55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48</v>
          </cell>
          <cell r="E14">
            <v>0</v>
          </cell>
          <cell r="F14">
            <v>6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66</v>
          </cell>
          <cell r="E15">
            <v>0</v>
          </cell>
          <cell r="F15">
            <v>3</v>
          </cell>
          <cell r="G15">
            <v>0</v>
          </cell>
          <cell r="H15">
            <v>0</v>
          </cell>
          <cell r="I15">
            <v>4</v>
          </cell>
        </row>
        <row r="16">
          <cell r="D16">
            <v>70</v>
          </cell>
          <cell r="E16">
            <v>0</v>
          </cell>
          <cell r="F16">
            <v>10</v>
          </cell>
          <cell r="G16">
            <v>13</v>
          </cell>
          <cell r="H16">
            <v>0</v>
          </cell>
          <cell r="I16">
            <v>1</v>
          </cell>
        </row>
        <row r="17">
          <cell r="D17">
            <v>56</v>
          </cell>
          <cell r="E17">
            <v>0</v>
          </cell>
          <cell r="F17">
            <v>19</v>
          </cell>
          <cell r="G17">
            <v>41</v>
          </cell>
          <cell r="H17">
            <v>0</v>
          </cell>
          <cell r="I17">
            <v>0</v>
          </cell>
        </row>
        <row r="18">
          <cell r="D18">
            <v>49</v>
          </cell>
          <cell r="E18">
            <v>0</v>
          </cell>
          <cell r="F18">
            <v>10</v>
          </cell>
          <cell r="G18">
            <v>0</v>
          </cell>
          <cell r="H18">
            <v>0</v>
          </cell>
          <cell r="I18">
            <v>1</v>
          </cell>
        </row>
        <row r="19">
          <cell r="D19">
            <v>74</v>
          </cell>
          <cell r="E19">
            <v>0</v>
          </cell>
          <cell r="F19">
            <v>20</v>
          </cell>
          <cell r="G19">
            <v>25</v>
          </cell>
          <cell r="H19">
            <v>0</v>
          </cell>
          <cell r="I19">
            <v>2</v>
          </cell>
        </row>
        <row r="20">
          <cell r="D20">
            <v>97</v>
          </cell>
          <cell r="E20">
            <v>0</v>
          </cell>
          <cell r="F20">
            <v>14</v>
          </cell>
          <cell r="G20">
            <v>7</v>
          </cell>
          <cell r="H20">
            <v>0</v>
          </cell>
          <cell r="I20">
            <v>5</v>
          </cell>
        </row>
        <row r="21">
          <cell r="D21">
            <v>123</v>
          </cell>
          <cell r="E21">
            <v>0</v>
          </cell>
          <cell r="F21">
            <v>12</v>
          </cell>
          <cell r="G21">
            <v>50</v>
          </cell>
          <cell r="H21">
            <v>4</v>
          </cell>
          <cell r="I21">
            <v>2</v>
          </cell>
        </row>
        <row r="22">
          <cell r="D22">
            <v>183</v>
          </cell>
          <cell r="E22">
            <v>0</v>
          </cell>
          <cell r="F22">
            <v>20</v>
          </cell>
          <cell r="G22">
            <v>84</v>
          </cell>
          <cell r="H22">
            <v>5</v>
          </cell>
          <cell r="I22">
            <v>5</v>
          </cell>
        </row>
        <row r="23">
          <cell r="D23">
            <v>182</v>
          </cell>
          <cell r="E23">
            <v>0</v>
          </cell>
          <cell r="F23">
            <v>24</v>
          </cell>
          <cell r="G23">
            <v>86</v>
          </cell>
          <cell r="H23">
            <v>0</v>
          </cell>
          <cell r="I23">
            <v>1</v>
          </cell>
        </row>
        <row r="24">
          <cell r="D24">
            <v>152</v>
          </cell>
          <cell r="E24">
            <v>0</v>
          </cell>
          <cell r="F24">
            <v>36</v>
          </cell>
          <cell r="G24">
            <v>91</v>
          </cell>
          <cell r="H24">
            <v>3</v>
          </cell>
          <cell r="I24">
            <v>4</v>
          </cell>
        </row>
        <row r="25">
          <cell r="D25">
            <v>256</v>
          </cell>
          <cell r="E25">
            <v>0</v>
          </cell>
          <cell r="F25">
            <v>23</v>
          </cell>
          <cell r="G25">
            <v>33</v>
          </cell>
          <cell r="H25">
            <v>2</v>
          </cell>
          <cell r="I25">
            <v>1</v>
          </cell>
        </row>
        <row r="26">
          <cell r="D26">
            <v>316</v>
          </cell>
          <cell r="E26">
            <v>0</v>
          </cell>
          <cell r="F26">
            <v>32</v>
          </cell>
          <cell r="G26">
            <v>4</v>
          </cell>
          <cell r="H26">
            <v>2</v>
          </cell>
          <cell r="I26">
            <v>4</v>
          </cell>
        </row>
        <row r="27">
          <cell r="D27">
            <v>422</v>
          </cell>
          <cell r="E27">
            <v>0</v>
          </cell>
          <cell r="F27">
            <v>75</v>
          </cell>
          <cell r="G27">
            <v>27</v>
          </cell>
          <cell r="H27">
            <v>14</v>
          </cell>
          <cell r="I27">
            <v>3</v>
          </cell>
        </row>
        <row r="28">
          <cell r="D28">
            <v>497</v>
          </cell>
          <cell r="E28">
            <v>0</v>
          </cell>
          <cell r="F28">
            <v>77</v>
          </cell>
          <cell r="G28">
            <v>111</v>
          </cell>
          <cell r="H28">
            <v>16</v>
          </cell>
          <cell r="I28">
            <v>2</v>
          </cell>
        </row>
        <row r="29">
          <cell r="D29">
            <v>524</v>
          </cell>
          <cell r="E29">
            <v>0</v>
          </cell>
          <cell r="F29">
            <v>97</v>
          </cell>
          <cell r="G29">
            <v>202</v>
          </cell>
          <cell r="H29">
            <v>6</v>
          </cell>
          <cell r="I29">
            <v>4</v>
          </cell>
        </row>
        <row r="30">
          <cell r="D30">
            <v>566</v>
          </cell>
          <cell r="E30">
            <v>0</v>
          </cell>
          <cell r="F30">
            <v>87</v>
          </cell>
          <cell r="G30">
            <v>64</v>
          </cell>
          <cell r="H30">
            <v>11</v>
          </cell>
          <cell r="I30">
            <v>2</v>
          </cell>
        </row>
        <row r="31">
          <cell r="D31">
            <v>653</v>
          </cell>
          <cell r="E31">
            <v>211</v>
          </cell>
          <cell r="F31">
            <v>74</v>
          </cell>
          <cell r="G31">
            <v>11</v>
          </cell>
          <cell r="H31">
            <v>1</v>
          </cell>
          <cell r="I31">
            <v>2</v>
          </cell>
        </row>
        <row r="32">
          <cell r="D32">
            <v>625</v>
          </cell>
          <cell r="E32">
            <v>225</v>
          </cell>
          <cell r="F32">
            <v>67</v>
          </cell>
          <cell r="G32">
            <v>37</v>
          </cell>
          <cell r="H32">
            <v>3</v>
          </cell>
          <cell r="I32">
            <v>1</v>
          </cell>
        </row>
        <row r="33">
          <cell r="D33">
            <v>627</v>
          </cell>
          <cell r="E33">
            <v>231</v>
          </cell>
          <cell r="F33">
            <v>50</v>
          </cell>
          <cell r="G33">
            <v>24</v>
          </cell>
          <cell r="H33">
            <v>4</v>
          </cell>
          <cell r="I33">
            <v>0</v>
          </cell>
        </row>
        <row r="34">
          <cell r="D34">
            <v>554</v>
          </cell>
          <cell r="E34">
            <v>213</v>
          </cell>
          <cell r="F34">
            <v>37</v>
          </cell>
          <cell r="G34">
            <v>8</v>
          </cell>
          <cell r="H34">
            <v>1</v>
          </cell>
          <cell r="I34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topLeftCell="A10" workbookViewId="0">
      <selection activeCell="B44" sqref="B44"/>
    </sheetView>
  </sheetViews>
  <sheetFormatPr defaultRowHeight="15" x14ac:dyDescent="0.25"/>
  <cols>
    <col min="1" max="1" width="16.28515625" style="187" customWidth="1"/>
    <col min="2" max="2" width="24.85546875" style="187" customWidth="1"/>
    <col min="7" max="7" width="47" bestFit="1" customWidth="1"/>
    <col min="10" max="10" width="11.5703125" bestFit="1" customWidth="1"/>
    <col min="22" max="22" width="12.28515625" customWidth="1"/>
    <col min="23" max="26" width="9.140625" style="30"/>
  </cols>
  <sheetData>
    <row r="1" spans="3:23" x14ac:dyDescent="0.25">
      <c r="C1" t="s">
        <v>16</v>
      </c>
    </row>
    <row r="2" spans="3:23" x14ac:dyDescent="0.25">
      <c r="C2" t="s">
        <v>0</v>
      </c>
    </row>
    <row r="3" spans="3:23" ht="15.75" thickBot="1" x14ac:dyDescent="0.3">
      <c r="C3" s="17"/>
      <c r="D3" s="17"/>
      <c r="E3" s="17"/>
      <c r="F3" s="17"/>
      <c r="G3" s="60"/>
      <c r="H3" s="17"/>
      <c r="I3" s="17"/>
      <c r="J3" s="17"/>
    </row>
    <row r="4" spans="3:23" ht="15.75" thickBot="1" x14ac:dyDescent="0.3">
      <c r="C4" s="18" t="s">
        <v>1</v>
      </c>
      <c r="D4" s="19" t="s">
        <v>8</v>
      </c>
      <c r="E4" s="19" t="s">
        <v>9</v>
      </c>
      <c r="F4" s="20" t="s">
        <v>10</v>
      </c>
      <c r="G4" s="61" t="s">
        <v>15</v>
      </c>
      <c r="H4" s="17"/>
      <c r="I4" s="21" t="s">
        <v>11</v>
      </c>
      <c r="J4" s="22" t="s">
        <v>12</v>
      </c>
      <c r="K4" s="6"/>
      <c r="L4" s="4" t="s">
        <v>19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3:23" x14ac:dyDescent="0.25">
      <c r="C5" s="23">
        <v>1982</v>
      </c>
      <c r="D5" s="24">
        <v>8</v>
      </c>
      <c r="E5" s="24"/>
      <c r="F5" s="24"/>
      <c r="G5" s="24">
        <f>D5+E5+F5</f>
        <v>8</v>
      </c>
      <c r="H5" s="25"/>
      <c r="I5" s="24"/>
      <c r="J5" s="24"/>
      <c r="L5" s="4" t="s">
        <v>83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3:23" x14ac:dyDescent="0.25">
      <c r="C6" s="26">
        <v>1983</v>
      </c>
      <c r="D6" s="27">
        <v>6</v>
      </c>
      <c r="E6" s="27"/>
      <c r="F6" s="27"/>
      <c r="G6" s="28">
        <f t="shared" ref="G6:G37" si="0">D6+E6+F6</f>
        <v>6</v>
      </c>
      <c r="H6" s="25"/>
      <c r="I6" s="27"/>
      <c r="J6" s="27"/>
      <c r="L6" s="4" t="s">
        <v>84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3:23" x14ac:dyDescent="0.25">
      <c r="C7" s="26">
        <v>1984</v>
      </c>
      <c r="D7" s="27">
        <v>6</v>
      </c>
      <c r="E7" s="27"/>
      <c r="F7" s="27"/>
      <c r="G7" s="28">
        <f t="shared" si="0"/>
        <v>6</v>
      </c>
      <c r="H7" s="25"/>
      <c r="I7" s="27"/>
      <c r="J7" s="27"/>
      <c r="L7" s="31"/>
      <c r="M7" s="31"/>
      <c r="N7" s="4"/>
      <c r="O7" s="4"/>
      <c r="P7" s="4"/>
      <c r="Q7" s="4"/>
      <c r="R7" s="4"/>
      <c r="S7" s="4"/>
      <c r="T7" s="4"/>
      <c r="U7" s="4"/>
      <c r="V7" s="4"/>
      <c r="W7" s="4"/>
    </row>
    <row r="8" spans="3:23" x14ac:dyDescent="0.25">
      <c r="C8" s="26">
        <v>1985</v>
      </c>
      <c r="D8" s="27">
        <v>13</v>
      </c>
      <c r="E8" s="27"/>
      <c r="F8" s="27"/>
      <c r="G8" s="28">
        <f t="shared" si="0"/>
        <v>13</v>
      </c>
      <c r="H8" s="25"/>
      <c r="I8" s="27"/>
      <c r="J8" s="27"/>
      <c r="L8" s="4" t="s">
        <v>92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3:23" x14ac:dyDescent="0.25">
      <c r="C9" s="26">
        <v>1986</v>
      </c>
      <c r="D9" s="27">
        <v>15</v>
      </c>
      <c r="E9" s="27"/>
      <c r="F9" s="27"/>
      <c r="G9" s="28">
        <f t="shared" si="0"/>
        <v>15</v>
      </c>
      <c r="H9" s="25"/>
      <c r="I9" s="27"/>
      <c r="J9" s="27"/>
      <c r="L9" s="4" t="s">
        <v>93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3:23" x14ac:dyDescent="0.25">
      <c r="C10" s="26">
        <v>1987</v>
      </c>
      <c r="D10" s="27">
        <v>10</v>
      </c>
      <c r="E10" s="27"/>
      <c r="F10" s="27"/>
      <c r="G10" s="28">
        <f t="shared" si="0"/>
        <v>10</v>
      </c>
      <c r="H10" s="25"/>
      <c r="I10" s="27"/>
      <c r="J10" s="27"/>
      <c r="L10" s="4" t="s">
        <v>94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3:23" x14ac:dyDescent="0.25">
      <c r="C11" s="26">
        <v>1988</v>
      </c>
      <c r="D11" s="27">
        <v>14</v>
      </c>
      <c r="E11" s="27"/>
      <c r="F11" s="27"/>
      <c r="G11" s="28">
        <f t="shared" si="0"/>
        <v>14</v>
      </c>
      <c r="H11" s="25"/>
      <c r="I11" s="27"/>
      <c r="J11" s="27"/>
      <c r="L11" s="4" t="s">
        <v>95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3:23" x14ac:dyDescent="0.25">
      <c r="C12" s="26">
        <v>1989</v>
      </c>
      <c r="D12" s="27">
        <v>12</v>
      </c>
      <c r="E12" s="27"/>
      <c r="F12" s="27"/>
      <c r="G12" s="28">
        <f t="shared" si="0"/>
        <v>12</v>
      </c>
      <c r="H12" s="25"/>
      <c r="I12" s="27"/>
      <c r="J12" s="27"/>
      <c r="L12" s="4" t="s">
        <v>96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3:23" x14ac:dyDescent="0.25">
      <c r="C13" s="26">
        <v>1990</v>
      </c>
      <c r="D13" s="27">
        <v>33</v>
      </c>
      <c r="E13" s="27"/>
      <c r="F13" s="27"/>
      <c r="G13" s="28">
        <f t="shared" si="0"/>
        <v>33</v>
      </c>
      <c r="H13" s="25"/>
      <c r="I13" s="27"/>
      <c r="J13" s="27"/>
      <c r="L13" s="4" t="s">
        <v>103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3:23" x14ac:dyDescent="0.25">
      <c r="C14" s="26">
        <v>1991</v>
      </c>
      <c r="D14" s="27">
        <v>29</v>
      </c>
      <c r="E14" s="27"/>
      <c r="F14" s="27"/>
      <c r="G14" s="28">
        <f t="shared" si="0"/>
        <v>29</v>
      </c>
      <c r="H14" s="25"/>
      <c r="I14" s="27"/>
      <c r="J14" s="27"/>
      <c r="L14" s="4" t="s">
        <v>97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3:23" x14ac:dyDescent="0.25">
      <c r="C15" s="26">
        <v>1992</v>
      </c>
      <c r="D15" s="27">
        <v>41</v>
      </c>
      <c r="E15" s="27"/>
      <c r="F15" s="27"/>
      <c r="G15" s="28">
        <f t="shared" si="0"/>
        <v>41</v>
      </c>
      <c r="H15" s="25"/>
      <c r="I15" s="27"/>
      <c r="J15" s="27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3:23" x14ac:dyDescent="0.25">
      <c r="C16" s="26">
        <v>1993</v>
      </c>
      <c r="D16" s="27">
        <v>55</v>
      </c>
      <c r="E16" s="27"/>
      <c r="F16" s="27"/>
      <c r="G16" s="28">
        <f t="shared" si="0"/>
        <v>55</v>
      </c>
      <c r="H16" s="25"/>
      <c r="I16" s="27"/>
      <c r="J16" s="27"/>
      <c r="L16" s="31" t="s">
        <v>17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C17" s="26">
        <v>1994</v>
      </c>
      <c r="D17" s="27">
        <v>48</v>
      </c>
      <c r="E17" s="27"/>
      <c r="F17" s="27"/>
      <c r="G17" s="28">
        <f t="shared" si="0"/>
        <v>48</v>
      </c>
      <c r="H17" s="25"/>
      <c r="I17" s="27"/>
      <c r="J17" s="27"/>
      <c r="L17" s="31" t="s">
        <v>101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C18" s="26">
        <v>1995</v>
      </c>
      <c r="D18" s="27">
        <v>66</v>
      </c>
      <c r="E18" s="27">
        <v>21</v>
      </c>
      <c r="F18" s="27">
        <v>14</v>
      </c>
      <c r="G18" s="28">
        <f t="shared" si="0"/>
        <v>101</v>
      </c>
      <c r="H18" s="25"/>
      <c r="I18" s="27"/>
      <c r="J18" s="27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3" x14ac:dyDescent="0.25">
      <c r="C19" s="26">
        <v>1996</v>
      </c>
      <c r="D19" s="27">
        <v>70</v>
      </c>
      <c r="E19" s="27">
        <v>40</v>
      </c>
      <c r="F19" s="27">
        <v>42</v>
      </c>
      <c r="G19" s="28">
        <f t="shared" si="0"/>
        <v>152</v>
      </c>
      <c r="H19" s="25"/>
      <c r="I19" s="27"/>
      <c r="J19" s="27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3" x14ac:dyDescent="0.25">
      <c r="C20" s="26">
        <v>1997</v>
      </c>
      <c r="D20" s="27">
        <v>56</v>
      </c>
      <c r="E20" s="27">
        <v>86</v>
      </c>
      <c r="F20" s="27">
        <v>71</v>
      </c>
      <c r="G20" s="24">
        <f t="shared" si="0"/>
        <v>213</v>
      </c>
      <c r="H20" s="25"/>
      <c r="I20" s="27"/>
      <c r="J20" s="27"/>
    </row>
    <row r="21" spans="1:23" x14ac:dyDescent="0.25">
      <c r="C21" s="26">
        <v>1998</v>
      </c>
      <c r="D21" s="27">
        <v>49</v>
      </c>
      <c r="E21" s="27">
        <v>112</v>
      </c>
      <c r="F21" s="27">
        <v>114</v>
      </c>
      <c r="G21" s="28">
        <f t="shared" si="0"/>
        <v>275</v>
      </c>
      <c r="H21" s="25"/>
      <c r="I21" s="27"/>
      <c r="J21" s="27"/>
      <c r="L21" t="s">
        <v>58</v>
      </c>
    </row>
    <row r="22" spans="1:23" x14ac:dyDescent="0.25">
      <c r="C22" s="26">
        <v>1999</v>
      </c>
      <c r="D22" s="27">
        <v>74</v>
      </c>
      <c r="E22" s="27">
        <v>107</v>
      </c>
      <c r="F22" s="27">
        <v>156</v>
      </c>
      <c r="G22" s="28">
        <f t="shared" si="0"/>
        <v>337</v>
      </c>
      <c r="H22" s="25"/>
      <c r="I22" s="27"/>
      <c r="J22" s="27"/>
    </row>
    <row r="23" spans="1:23" x14ac:dyDescent="0.25">
      <c r="C23" s="26">
        <v>2000</v>
      </c>
      <c r="D23" s="27">
        <v>97</v>
      </c>
      <c r="E23" s="27">
        <v>153</v>
      </c>
      <c r="F23" s="27">
        <v>187</v>
      </c>
      <c r="G23" s="28">
        <f t="shared" si="0"/>
        <v>437</v>
      </c>
      <c r="H23" s="25"/>
      <c r="I23" s="27"/>
      <c r="J23" s="27"/>
    </row>
    <row r="24" spans="1:23" x14ac:dyDescent="0.25">
      <c r="C24" s="26">
        <v>2001</v>
      </c>
      <c r="D24" s="27">
        <v>123</v>
      </c>
      <c r="E24" s="27">
        <v>189</v>
      </c>
      <c r="F24" s="27">
        <v>251</v>
      </c>
      <c r="G24" s="28">
        <f t="shared" si="0"/>
        <v>563</v>
      </c>
      <c r="H24" s="25"/>
      <c r="I24" s="27"/>
      <c r="J24" s="27"/>
    </row>
    <row r="25" spans="1:23" x14ac:dyDescent="0.25">
      <c r="C25" s="26">
        <v>2002</v>
      </c>
      <c r="D25" s="27">
        <v>183</v>
      </c>
      <c r="E25" s="27">
        <v>217</v>
      </c>
      <c r="F25" s="27">
        <v>263</v>
      </c>
      <c r="G25" s="28">
        <f t="shared" si="0"/>
        <v>663</v>
      </c>
      <c r="H25" s="25"/>
      <c r="I25" s="27"/>
      <c r="J25" s="27"/>
    </row>
    <row r="26" spans="1:23" x14ac:dyDescent="0.25">
      <c r="C26" s="26">
        <v>2003</v>
      </c>
      <c r="D26" s="27">
        <v>182</v>
      </c>
      <c r="E26" s="27">
        <v>234</v>
      </c>
      <c r="F26" s="27">
        <v>345</v>
      </c>
      <c r="G26" s="28">
        <f t="shared" si="0"/>
        <v>761</v>
      </c>
      <c r="H26" s="25"/>
      <c r="I26" s="27"/>
      <c r="J26" s="27"/>
    </row>
    <row r="27" spans="1:23" x14ac:dyDescent="0.25">
      <c r="C27" s="26">
        <v>2004</v>
      </c>
      <c r="D27" s="27">
        <v>152</v>
      </c>
      <c r="E27" s="27">
        <v>272</v>
      </c>
      <c r="F27" s="27">
        <v>422</v>
      </c>
      <c r="G27" s="28">
        <f t="shared" si="0"/>
        <v>846</v>
      </c>
      <c r="H27" s="25"/>
      <c r="I27" s="27"/>
      <c r="J27" s="27"/>
    </row>
    <row r="28" spans="1:23" x14ac:dyDescent="0.25">
      <c r="C28" s="26">
        <v>2005</v>
      </c>
      <c r="D28" s="27">
        <v>256</v>
      </c>
      <c r="E28" s="27">
        <v>252</v>
      </c>
      <c r="F28" s="27">
        <v>512</v>
      </c>
      <c r="G28" s="28">
        <f t="shared" si="0"/>
        <v>1020</v>
      </c>
      <c r="H28" s="25"/>
      <c r="I28" s="27"/>
      <c r="J28" s="27"/>
    </row>
    <row r="29" spans="1:23" x14ac:dyDescent="0.25">
      <c r="A29" s="188"/>
      <c r="B29" s="188" t="s">
        <v>125</v>
      </c>
      <c r="C29" s="26">
        <v>2006</v>
      </c>
      <c r="D29" s="27">
        <v>316</v>
      </c>
      <c r="E29" s="27">
        <v>311</v>
      </c>
      <c r="F29" s="27">
        <v>673</v>
      </c>
      <c r="G29" s="28">
        <f t="shared" si="0"/>
        <v>1300</v>
      </c>
      <c r="H29" s="25"/>
      <c r="I29" s="27"/>
      <c r="J29" s="27"/>
    </row>
    <row r="30" spans="1:23" x14ac:dyDescent="0.25">
      <c r="B30" s="187">
        <v>650</v>
      </c>
      <c r="C30" s="26">
        <v>2007</v>
      </c>
      <c r="D30" s="27">
        <v>422</v>
      </c>
      <c r="E30" s="27">
        <v>359</v>
      </c>
      <c r="F30" s="27">
        <v>732</v>
      </c>
      <c r="G30" s="28">
        <f>D30+E30+F30</f>
        <v>1513</v>
      </c>
      <c r="H30" s="25"/>
      <c r="I30" s="27"/>
      <c r="J30" s="27"/>
    </row>
    <row r="31" spans="1:23" x14ac:dyDescent="0.25">
      <c r="B31" s="187">
        <v>845</v>
      </c>
      <c r="C31" s="26">
        <v>2008</v>
      </c>
      <c r="D31" s="27">
        <v>497</v>
      </c>
      <c r="E31" s="27">
        <v>302</v>
      </c>
      <c r="F31" s="27">
        <v>856</v>
      </c>
      <c r="G31" s="28">
        <f t="shared" si="0"/>
        <v>1655</v>
      </c>
      <c r="H31" s="25"/>
      <c r="I31" s="27"/>
      <c r="J31" s="27"/>
    </row>
    <row r="32" spans="1:23" x14ac:dyDescent="0.25">
      <c r="B32" s="187">
        <v>1023</v>
      </c>
      <c r="C32" s="26">
        <v>2009</v>
      </c>
      <c r="D32" s="27">
        <v>524</v>
      </c>
      <c r="E32" s="27">
        <v>320</v>
      </c>
      <c r="F32" s="27">
        <v>870</v>
      </c>
      <c r="G32" s="28">
        <f t="shared" si="0"/>
        <v>1714</v>
      </c>
      <c r="H32" s="25"/>
      <c r="I32" s="27">
        <v>14</v>
      </c>
      <c r="J32" s="27">
        <v>5</v>
      </c>
    </row>
    <row r="33" spans="1:10" x14ac:dyDescent="0.25">
      <c r="B33" s="187">
        <v>1145</v>
      </c>
      <c r="C33" s="26">
        <v>2010</v>
      </c>
      <c r="D33" s="27">
        <v>566</v>
      </c>
      <c r="E33" s="27">
        <v>343</v>
      </c>
      <c r="F33" s="27">
        <v>777</v>
      </c>
      <c r="G33" s="28">
        <f t="shared" si="0"/>
        <v>1686</v>
      </c>
      <c r="H33" s="25"/>
      <c r="I33" s="27">
        <v>21</v>
      </c>
      <c r="J33" s="27">
        <v>16</v>
      </c>
    </row>
    <row r="34" spans="1:10" x14ac:dyDescent="0.25">
      <c r="B34" s="187">
        <v>1254</v>
      </c>
      <c r="C34" s="26">
        <v>2011</v>
      </c>
      <c r="D34" s="27">
        <v>653</v>
      </c>
      <c r="E34" s="27">
        <v>328</v>
      </c>
      <c r="F34" s="27">
        <v>768</v>
      </c>
      <c r="G34" s="28">
        <f t="shared" si="0"/>
        <v>1749</v>
      </c>
      <c r="H34" s="25"/>
      <c r="I34" s="27">
        <v>29</v>
      </c>
      <c r="J34" s="27">
        <v>26</v>
      </c>
    </row>
    <row r="35" spans="1:10" x14ac:dyDescent="0.25">
      <c r="B35" s="187">
        <v>1203</v>
      </c>
      <c r="C35" s="26">
        <v>2012</v>
      </c>
      <c r="D35" s="27">
        <v>625</v>
      </c>
      <c r="E35" s="27">
        <v>277</v>
      </c>
      <c r="F35" s="27">
        <v>722</v>
      </c>
      <c r="G35" s="28">
        <f t="shared" si="0"/>
        <v>1624</v>
      </c>
      <c r="H35" s="25"/>
      <c r="I35" s="27">
        <v>48</v>
      </c>
      <c r="J35" s="27">
        <v>43</v>
      </c>
    </row>
    <row r="36" spans="1:10" x14ac:dyDescent="0.25">
      <c r="B36" s="187">
        <v>1210</v>
      </c>
      <c r="C36" s="26">
        <v>2013</v>
      </c>
      <c r="D36" s="27">
        <v>627</v>
      </c>
      <c r="E36" s="27">
        <v>306</v>
      </c>
      <c r="F36" s="27">
        <v>659</v>
      </c>
      <c r="G36" s="28">
        <f t="shared" si="0"/>
        <v>1592</v>
      </c>
      <c r="H36" s="25"/>
      <c r="I36" s="27">
        <v>61</v>
      </c>
      <c r="J36" s="27">
        <v>38</v>
      </c>
    </row>
    <row r="37" spans="1:10" x14ac:dyDescent="0.25">
      <c r="B37" s="187">
        <v>1132</v>
      </c>
      <c r="C37" s="26">
        <v>2014</v>
      </c>
      <c r="D37" s="27">
        <v>554</v>
      </c>
      <c r="E37" s="27">
        <v>333</v>
      </c>
      <c r="F37" s="27">
        <v>770</v>
      </c>
      <c r="G37" s="28">
        <f t="shared" si="0"/>
        <v>1657</v>
      </c>
      <c r="H37" s="25"/>
      <c r="I37" s="27">
        <v>77</v>
      </c>
      <c r="J37" s="27">
        <v>68</v>
      </c>
    </row>
    <row r="38" spans="1:10" x14ac:dyDescent="0.25">
      <c r="A38" s="186"/>
      <c r="B38" s="187">
        <v>1189</v>
      </c>
      <c r="C38" s="26">
        <v>2015</v>
      </c>
      <c r="D38" s="27">
        <v>536</v>
      </c>
      <c r="E38" s="27"/>
      <c r="F38" s="27"/>
      <c r="G38" s="28"/>
    </row>
    <row r="39" spans="1:10" x14ac:dyDescent="0.25">
      <c r="A39" s="186"/>
      <c r="B39" s="187">
        <v>1126</v>
      </c>
      <c r="C39" s="26">
        <v>2016</v>
      </c>
      <c r="D39" s="27">
        <v>477</v>
      </c>
      <c r="E39" s="27"/>
      <c r="F39" s="27"/>
      <c r="G39" s="28"/>
    </row>
    <row r="40" spans="1:10" x14ac:dyDescent="0.25">
      <c r="B40" s="187">
        <v>1113</v>
      </c>
      <c r="C40" s="26">
        <v>2017</v>
      </c>
      <c r="D40" s="27">
        <v>633</v>
      </c>
      <c r="E40" s="27"/>
      <c r="F40" s="27"/>
      <c r="G40" s="28"/>
    </row>
    <row r="41" spans="1:10" x14ac:dyDescent="0.25">
      <c r="B41" s="187">
        <v>1150</v>
      </c>
      <c r="C41" s="26">
        <v>2018</v>
      </c>
      <c r="D41" s="27" t="s">
        <v>124</v>
      </c>
      <c r="E41" s="27"/>
      <c r="F41" s="27"/>
      <c r="G41" s="28"/>
    </row>
    <row r="42" spans="1:10" ht="15.75" thickBot="1" x14ac:dyDescent="0.3">
      <c r="B42" s="187">
        <v>1156</v>
      </c>
      <c r="C42" s="29">
        <v>2019</v>
      </c>
      <c r="D42" s="27" t="s">
        <v>124</v>
      </c>
      <c r="E42" s="27"/>
      <c r="F42" s="27"/>
      <c r="G42" s="28"/>
    </row>
    <row r="46" spans="1:10" x14ac:dyDescent="0.25">
      <c r="H46" t="s">
        <v>14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5"/>
  <sheetViews>
    <sheetView topLeftCell="A10" workbookViewId="0">
      <selection activeCell="C46" sqref="C46"/>
    </sheetView>
  </sheetViews>
  <sheetFormatPr defaultRowHeight="15" x14ac:dyDescent="0.25"/>
  <cols>
    <col min="6" max="6" width="24" bestFit="1" customWidth="1"/>
    <col min="11" max="11" width="91.42578125" customWidth="1"/>
  </cols>
  <sheetData>
    <row r="2" spans="2:21" x14ac:dyDescent="0.25">
      <c r="B2" t="s">
        <v>13</v>
      </c>
    </row>
    <row r="3" spans="2:21" x14ac:dyDescent="0.25">
      <c r="B3" t="s">
        <v>7</v>
      </c>
    </row>
    <row r="6" spans="2:21" ht="15.75" thickBot="1" x14ac:dyDescent="0.3"/>
    <row r="7" spans="2:21" ht="15.75" thickBot="1" x14ac:dyDescent="0.3">
      <c r="B7" s="3" t="s">
        <v>1</v>
      </c>
      <c r="C7" s="143" t="s">
        <v>2</v>
      </c>
      <c r="D7" s="143" t="s">
        <v>4</v>
      </c>
      <c r="E7" s="1" t="s">
        <v>3</v>
      </c>
      <c r="F7" s="146" t="s">
        <v>85</v>
      </c>
      <c r="H7" s="3" t="s">
        <v>5</v>
      </c>
      <c r="I7" s="2" t="s">
        <v>6</v>
      </c>
      <c r="J7" s="5"/>
    </row>
    <row r="8" spans="2:21" x14ac:dyDescent="0.25">
      <c r="B8" s="7">
        <v>1982</v>
      </c>
      <c r="C8" s="142"/>
      <c r="D8" s="142"/>
      <c r="E8" s="144"/>
      <c r="F8" s="147"/>
      <c r="H8" s="7"/>
      <c r="I8" s="9"/>
      <c r="J8" s="14"/>
    </row>
    <row r="9" spans="2:21" x14ac:dyDescent="0.25">
      <c r="B9" s="7">
        <v>1983</v>
      </c>
      <c r="C9" s="8"/>
      <c r="D9" s="8"/>
      <c r="E9" s="144"/>
      <c r="F9" s="148"/>
      <c r="H9" s="7"/>
      <c r="I9" s="9"/>
      <c r="J9" s="14"/>
      <c r="K9" s="4" t="s">
        <v>18</v>
      </c>
      <c r="L9" s="150"/>
      <c r="M9" s="30"/>
      <c r="N9" s="30"/>
      <c r="O9" s="30"/>
      <c r="P9" s="30"/>
      <c r="Q9" s="30"/>
      <c r="R9" s="30"/>
      <c r="S9" s="30"/>
      <c r="T9" s="30"/>
      <c r="U9" s="30"/>
    </row>
    <row r="10" spans="2:21" x14ac:dyDescent="0.25">
      <c r="B10" s="7">
        <v>1984</v>
      </c>
      <c r="C10" s="8"/>
      <c r="D10" s="8"/>
      <c r="E10" s="144"/>
      <c r="F10" s="148"/>
      <c r="H10" s="7"/>
      <c r="I10" s="9"/>
      <c r="J10" s="14"/>
      <c r="K10" s="4" t="s">
        <v>91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2:21" x14ac:dyDescent="0.25">
      <c r="B11" s="7">
        <v>1985</v>
      </c>
      <c r="C11" s="8"/>
      <c r="D11" s="8"/>
      <c r="E11" s="144"/>
      <c r="F11" s="148"/>
      <c r="H11" s="7"/>
      <c r="I11" s="9"/>
      <c r="J11" s="14"/>
      <c r="K11" s="4" t="s">
        <v>84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2:21" x14ac:dyDescent="0.25">
      <c r="B12" s="7">
        <v>1986</v>
      </c>
      <c r="C12" s="8">
        <v>1</v>
      </c>
      <c r="D12" s="8"/>
      <c r="E12" s="144"/>
      <c r="F12" s="148">
        <f t="shared" ref="F12:F40" si="0">C12+D12+E12</f>
        <v>1</v>
      </c>
      <c r="H12" s="7"/>
      <c r="I12" s="9"/>
      <c r="J12" s="14"/>
      <c r="K12" s="4" t="s">
        <v>90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2:21" x14ac:dyDescent="0.25">
      <c r="B13" s="7">
        <v>1987</v>
      </c>
      <c r="C13" s="8">
        <v>2</v>
      </c>
      <c r="D13" s="8"/>
      <c r="E13" s="144"/>
      <c r="F13" s="148">
        <f t="shared" si="0"/>
        <v>2</v>
      </c>
      <c r="H13" s="7"/>
      <c r="I13" s="9"/>
      <c r="J13" s="14"/>
      <c r="K13" s="4" t="s">
        <v>86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2:21" x14ac:dyDescent="0.25">
      <c r="B14" s="7">
        <v>1988</v>
      </c>
      <c r="C14" s="8">
        <v>1</v>
      </c>
      <c r="D14" s="8"/>
      <c r="E14" s="144"/>
      <c r="F14" s="148">
        <f t="shared" si="0"/>
        <v>1</v>
      </c>
      <c r="H14" s="7"/>
      <c r="I14" s="9"/>
      <c r="J14" s="14"/>
      <c r="K14" s="62" t="s">
        <v>87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2:21" x14ac:dyDescent="0.25">
      <c r="B15" s="7">
        <v>1989</v>
      </c>
      <c r="C15" s="8">
        <v>1</v>
      </c>
      <c r="D15" s="8"/>
      <c r="E15" s="144"/>
      <c r="F15" s="148">
        <f t="shared" si="0"/>
        <v>1</v>
      </c>
      <c r="H15" s="7"/>
      <c r="I15" s="9"/>
      <c r="J15" s="14"/>
      <c r="K15" s="62" t="s">
        <v>88</v>
      </c>
    </row>
    <row r="16" spans="2:21" x14ac:dyDescent="0.25">
      <c r="B16" s="7">
        <v>1990</v>
      </c>
      <c r="C16" s="8">
        <v>3</v>
      </c>
      <c r="D16" s="8"/>
      <c r="E16" s="144"/>
      <c r="F16" s="148">
        <f t="shared" si="0"/>
        <v>3</v>
      </c>
      <c r="H16" s="7"/>
      <c r="I16" s="9"/>
      <c r="J16" s="14"/>
      <c r="K16" s="4" t="s">
        <v>89</v>
      </c>
    </row>
    <row r="17" spans="2:11" x14ac:dyDescent="0.25">
      <c r="B17" s="7">
        <v>1991</v>
      </c>
      <c r="C17" s="8">
        <v>2</v>
      </c>
      <c r="D17" s="8"/>
      <c r="E17" s="144"/>
      <c r="F17" s="148">
        <f t="shared" si="0"/>
        <v>2</v>
      </c>
      <c r="H17" s="7"/>
      <c r="I17" s="9"/>
      <c r="J17" s="14"/>
      <c r="K17" s="4"/>
    </row>
    <row r="18" spans="2:11" x14ac:dyDescent="0.25">
      <c r="B18" s="7">
        <v>1992</v>
      </c>
      <c r="C18" s="8">
        <v>4</v>
      </c>
      <c r="D18" s="8"/>
      <c r="E18" s="144"/>
      <c r="F18" s="148">
        <f t="shared" si="0"/>
        <v>4</v>
      </c>
      <c r="H18" s="7"/>
      <c r="I18" s="9"/>
      <c r="J18" s="14"/>
      <c r="K18" s="31" t="s">
        <v>17</v>
      </c>
    </row>
    <row r="19" spans="2:11" x14ac:dyDescent="0.25">
      <c r="B19" s="7">
        <v>1993</v>
      </c>
      <c r="C19" s="8">
        <v>4</v>
      </c>
      <c r="D19" s="8"/>
      <c r="E19" s="144"/>
      <c r="F19" s="148">
        <f t="shared" si="0"/>
        <v>4</v>
      </c>
      <c r="H19" s="7"/>
      <c r="I19" s="9"/>
      <c r="J19" s="14"/>
      <c r="K19" s="31" t="s">
        <v>104</v>
      </c>
    </row>
    <row r="20" spans="2:11" x14ac:dyDescent="0.25">
      <c r="B20" s="7">
        <v>1994</v>
      </c>
      <c r="C20" s="8">
        <v>5</v>
      </c>
      <c r="D20" s="8"/>
      <c r="E20" s="144"/>
      <c r="F20" s="148">
        <f t="shared" si="0"/>
        <v>5</v>
      </c>
      <c r="H20" s="7"/>
      <c r="I20" s="9"/>
      <c r="J20" s="14"/>
    </row>
    <row r="21" spans="2:11" x14ac:dyDescent="0.25">
      <c r="B21" s="7">
        <v>1995</v>
      </c>
      <c r="C21" s="8">
        <v>6</v>
      </c>
      <c r="D21" s="8">
        <v>2</v>
      </c>
      <c r="E21" s="144"/>
      <c r="F21" s="148">
        <f t="shared" si="0"/>
        <v>8</v>
      </c>
      <c r="H21" s="7"/>
      <c r="I21" s="9"/>
      <c r="J21" s="14"/>
    </row>
    <row r="22" spans="2:11" x14ac:dyDescent="0.25">
      <c r="B22" s="7">
        <v>1996</v>
      </c>
      <c r="C22" s="8">
        <v>7</v>
      </c>
      <c r="D22" s="8">
        <v>4</v>
      </c>
      <c r="E22" s="144">
        <v>3</v>
      </c>
      <c r="F22" s="148">
        <f t="shared" si="0"/>
        <v>14</v>
      </c>
      <c r="H22" s="7"/>
      <c r="I22" s="9"/>
      <c r="J22" s="14"/>
    </row>
    <row r="23" spans="2:11" x14ac:dyDescent="0.25">
      <c r="B23" s="7">
        <v>1997</v>
      </c>
      <c r="C23" s="8">
        <v>5</v>
      </c>
      <c r="D23" s="8">
        <v>9</v>
      </c>
      <c r="E23" s="144">
        <v>6</v>
      </c>
      <c r="F23" s="148">
        <f t="shared" si="0"/>
        <v>20</v>
      </c>
      <c r="H23" s="7"/>
      <c r="I23" s="9"/>
      <c r="J23" s="14"/>
      <c r="K23" t="s">
        <v>102</v>
      </c>
    </row>
    <row r="24" spans="2:11" x14ac:dyDescent="0.25">
      <c r="B24" s="7">
        <v>1998</v>
      </c>
      <c r="C24" s="8">
        <v>5</v>
      </c>
      <c r="D24" s="8">
        <v>6</v>
      </c>
      <c r="E24" s="144">
        <v>10</v>
      </c>
      <c r="F24" s="148">
        <f t="shared" si="0"/>
        <v>21</v>
      </c>
      <c r="H24" s="7"/>
      <c r="I24" s="9"/>
      <c r="J24" s="14"/>
    </row>
    <row r="25" spans="2:11" x14ac:dyDescent="0.25">
      <c r="B25" s="7">
        <v>1999</v>
      </c>
      <c r="C25" s="8">
        <v>7</v>
      </c>
      <c r="D25" s="8">
        <v>7</v>
      </c>
      <c r="E25" s="144">
        <v>10</v>
      </c>
      <c r="F25" s="148">
        <f t="shared" si="0"/>
        <v>24</v>
      </c>
      <c r="H25" s="7"/>
      <c r="I25" s="9"/>
      <c r="J25" s="14"/>
    </row>
    <row r="26" spans="2:11" x14ac:dyDescent="0.25">
      <c r="B26" s="7">
        <v>2000</v>
      </c>
      <c r="C26" s="8">
        <v>8</v>
      </c>
      <c r="D26" s="8">
        <v>12</v>
      </c>
      <c r="E26" s="144">
        <v>10</v>
      </c>
      <c r="F26" s="148">
        <f t="shared" si="0"/>
        <v>30</v>
      </c>
      <c r="H26" s="7"/>
      <c r="I26" s="9"/>
      <c r="J26" s="14"/>
    </row>
    <row r="27" spans="2:11" x14ac:dyDescent="0.25">
      <c r="B27" s="7">
        <v>2001</v>
      </c>
      <c r="C27" s="8">
        <v>7</v>
      </c>
      <c r="D27" s="8">
        <v>13</v>
      </c>
      <c r="E27" s="144">
        <v>14</v>
      </c>
      <c r="F27" s="148">
        <f t="shared" si="0"/>
        <v>34</v>
      </c>
      <c r="H27" s="7"/>
      <c r="I27" s="9"/>
      <c r="J27" s="14"/>
    </row>
    <row r="28" spans="2:11" x14ac:dyDescent="0.25">
      <c r="B28" s="7">
        <v>2002</v>
      </c>
      <c r="C28" s="8">
        <v>17</v>
      </c>
      <c r="D28" s="8">
        <v>18</v>
      </c>
      <c r="E28" s="144">
        <v>13</v>
      </c>
      <c r="F28" s="148">
        <f t="shared" si="0"/>
        <v>48</v>
      </c>
      <c r="H28" s="7"/>
      <c r="I28" s="9"/>
      <c r="J28" s="14"/>
    </row>
    <row r="29" spans="2:11" x14ac:dyDescent="0.25">
      <c r="B29" s="7">
        <v>2003</v>
      </c>
      <c r="C29" s="8">
        <v>10</v>
      </c>
      <c r="D29" s="8">
        <v>16</v>
      </c>
      <c r="E29" s="144">
        <v>28</v>
      </c>
      <c r="F29" s="148">
        <f t="shared" si="0"/>
        <v>54</v>
      </c>
      <c r="H29" s="7"/>
      <c r="I29" s="9"/>
      <c r="J29" s="14"/>
    </row>
    <row r="30" spans="2:11" x14ac:dyDescent="0.25">
      <c r="B30" s="7">
        <v>2004</v>
      </c>
      <c r="C30" s="8">
        <v>15</v>
      </c>
      <c r="D30" s="8">
        <v>25</v>
      </c>
      <c r="E30" s="144">
        <v>26</v>
      </c>
      <c r="F30" s="148">
        <f t="shared" si="0"/>
        <v>66</v>
      </c>
      <c r="H30" s="7"/>
      <c r="I30" s="9"/>
      <c r="J30" s="14"/>
    </row>
    <row r="31" spans="2:11" x14ac:dyDescent="0.25">
      <c r="B31" s="7">
        <v>2005</v>
      </c>
      <c r="C31" s="8">
        <v>19</v>
      </c>
      <c r="D31" s="8">
        <v>16</v>
      </c>
      <c r="E31" s="144">
        <v>36</v>
      </c>
      <c r="F31" s="148">
        <f t="shared" si="0"/>
        <v>71</v>
      </c>
      <c r="H31" s="7"/>
      <c r="I31" s="9"/>
      <c r="J31" s="14"/>
    </row>
    <row r="32" spans="2:11" x14ac:dyDescent="0.25">
      <c r="B32" s="7">
        <v>2006</v>
      </c>
      <c r="C32" s="8">
        <v>21</v>
      </c>
      <c r="D32" s="8">
        <v>25</v>
      </c>
      <c r="E32" s="144">
        <v>41</v>
      </c>
      <c r="F32" s="148">
        <f t="shared" si="0"/>
        <v>87</v>
      </c>
      <c r="H32" s="7"/>
      <c r="I32" s="9"/>
      <c r="J32" s="14"/>
    </row>
    <row r="33" spans="2:10" x14ac:dyDescent="0.25">
      <c r="B33" s="7">
        <v>2007</v>
      </c>
      <c r="C33" s="8">
        <v>39</v>
      </c>
      <c r="D33" s="8">
        <v>25</v>
      </c>
      <c r="E33" s="144">
        <v>43</v>
      </c>
      <c r="F33" s="148">
        <f t="shared" si="0"/>
        <v>107</v>
      </c>
      <c r="H33" s="7"/>
      <c r="I33" s="9"/>
      <c r="J33" s="14"/>
    </row>
    <row r="34" spans="2:10" x14ac:dyDescent="0.25">
      <c r="B34" s="7">
        <v>2008</v>
      </c>
      <c r="C34" s="8">
        <v>34</v>
      </c>
      <c r="D34" s="8">
        <v>22</v>
      </c>
      <c r="E34" s="144">
        <v>39</v>
      </c>
      <c r="F34" s="148">
        <f t="shared" si="0"/>
        <v>95</v>
      </c>
      <c r="H34" s="7"/>
      <c r="I34" s="9"/>
      <c r="J34" s="14"/>
    </row>
    <row r="35" spans="2:10" x14ac:dyDescent="0.25">
      <c r="B35" s="7">
        <v>2009</v>
      </c>
      <c r="C35" s="8">
        <v>37</v>
      </c>
      <c r="D35" s="8">
        <v>27</v>
      </c>
      <c r="E35" s="144">
        <v>49</v>
      </c>
      <c r="F35" s="148">
        <f t="shared" si="0"/>
        <v>113</v>
      </c>
      <c r="H35" s="7">
        <v>1</v>
      </c>
      <c r="I35" s="9">
        <v>1</v>
      </c>
      <c r="J35" s="14"/>
    </row>
    <row r="36" spans="2:10" x14ac:dyDescent="0.25">
      <c r="B36" s="7">
        <v>2010</v>
      </c>
      <c r="C36" s="8">
        <v>35</v>
      </c>
      <c r="D36" s="8">
        <v>27</v>
      </c>
      <c r="E36" s="144">
        <v>46</v>
      </c>
      <c r="F36" s="148">
        <f t="shared" si="0"/>
        <v>108</v>
      </c>
      <c r="H36" s="7">
        <v>2</v>
      </c>
      <c r="I36" s="9">
        <v>1</v>
      </c>
      <c r="J36" s="14"/>
    </row>
    <row r="37" spans="2:10" x14ac:dyDescent="0.25">
      <c r="B37" s="7">
        <v>2011</v>
      </c>
      <c r="C37" s="8">
        <v>39</v>
      </c>
      <c r="D37" s="8">
        <v>27</v>
      </c>
      <c r="E37" s="144">
        <v>40</v>
      </c>
      <c r="F37" s="148">
        <f t="shared" si="0"/>
        <v>106</v>
      </c>
      <c r="H37" s="7">
        <v>1</v>
      </c>
      <c r="I37" s="9">
        <v>4</v>
      </c>
      <c r="J37" s="14"/>
    </row>
    <row r="38" spans="2:10" x14ac:dyDescent="0.25">
      <c r="B38" s="7">
        <v>2012</v>
      </c>
      <c r="C38" s="8">
        <v>37</v>
      </c>
      <c r="D38" s="8">
        <v>21</v>
      </c>
      <c r="E38" s="144">
        <v>35</v>
      </c>
      <c r="F38" s="148">
        <f t="shared" si="0"/>
        <v>93</v>
      </c>
      <c r="H38" s="7">
        <v>6</v>
      </c>
      <c r="I38" s="9">
        <v>4</v>
      </c>
      <c r="J38" s="14"/>
    </row>
    <row r="39" spans="2:10" x14ac:dyDescent="0.25">
      <c r="B39" s="7">
        <v>2013</v>
      </c>
      <c r="C39" s="8">
        <v>28</v>
      </c>
      <c r="D39" s="8">
        <v>23</v>
      </c>
      <c r="E39" s="144">
        <v>20</v>
      </c>
      <c r="F39" s="148">
        <f t="shared" si="0"/>
        <v>71</v>
      </c>
      <c r="H39" s="7">
        <v>4</v>
      </c>
      <c r="I39" s="9">
        <v>3</v>
      </c>
      <c r="J39" s="14"/>
    </row>
    <row r="40" spans="2:10" ht="15.75" thickBot="1" x14ac:dyDescent="0.3">
      <c r="B40" s="10">
        <v>2014</v>
      </c>
      <c r="C40" s="11">
        <v>34</v>
      </c>
      <c r="D40" s="11">
        <v>26</v>
      </c>
      <c r="E40" s="145">
        <v>25</v>
      </c>
      <c r="F40" s="149">
        <f t="shared" si="0"/>
        <v>85</v>
      </c>
      <c r="H40" s="13">
        <v>8</v>
      </c>
      <c r="I40" s="12">
        <v>5</v>
      </c>
      <c r="J40" s="14"/>
    </row>
    <row r="41" spans="2:10" x14ac:dyDescent="0.25">
      <c r="B41" s="179">
        <v>2015</v>
      </c>
      <c r="C41" s="178">
        <v>32</v>
      </c>
    </row>
    <row r="42" spans="2:10" x14ac:dyDescent="0.25">
      <c r="B42" s="179">
        <v>2016</v>
      </c>
      <c r="C42" s="178">
        <v>50</v>
      </c>
    </row>
    <row r="43" spans="2:10" x14ac:dyDescent="0.25">
      <c r="B43" s="179">
        <v>2017</v>
      </c>
      <c r="C43" s="178">
        <v>63</v>
      </c>
    </row>
    <row r="44" spans="2:10" x14ac:dyDescent="0.25">
      <c r="B44" s="179">
        <v>2018</v>
      </c>
      <c r="C44" t="s">
        <v>124</v>
      </c>
    </row>
    <row r="45" spans="2:10" x14ac:dyDescent="0.25">
      <c r="B45" s="179">
        <v>2019</v>
      </c>
      <c r="C45" t="s">
        <v>124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44"/>
  <sheetViews>
    <sheetView topLeftCell="A10" workbookViewId="0">
      <selection activeCell="K43" sqref="K43"/>
    </sheetView>
  </sheetViews>
  <sheetFormatPr defaultRowHeight="15" x14ac:dyDescent="0.25"/>
  <cols>
    <col min="3" max="3" width="11.42578125" bestFit="1" customWidth="1"/>
    <col min="18" max="19" width="12" customWidth="1"/>
    <col min="20" max="20" width="41" bestFit="1" customWidth="1"/>
    <col min="21" max="21" width="9.140625" style="30"/>
    <col min="23" max="25" width="9.140625" style="30"/>
    <col min="32" max="32" width="11.5703125" customWidth="1"/>
  </cols>
  <sheetData>
    <row r="2" spans="3:33" x14ac:dyDescent="0.25">
      <c r="D2" t="s">
        <v>40</v>
      </c>
    </row>
    <row r="3" spans="3:33" x14ac:dyDescent="0.25">
      <c r="D3" t="s">
        <v>7</v>
      </c>
    </row>
    <row r="4" spans="3:33" ht="15.75" thickBot="1" x14ac:dyDescent="0.3">
      <c r="D4" s="129" t="s">
        <v>62</v>
      </c>
      <c r="E4" s="129"/>
      <c r="F4" s="129"/>
      <c r="G4" s="129"/>
      <c r="H4" s="129"/>
      <c r="I4" s="129"/>
    </row>
    <row r="5" spans="3:33" ht="15.75" thickBot="1" x14ac:dyDescent="0.3">
      <c r="D5" s="194" t="s">
        <v>8</v>
      </c>
      <c r="E5" s="195"/>
      <c r="F5" s="195"/>
      <c r="G5" s="196"/>
      <c r="H5" s="197" t="s">
        <v>9</v>
      </c>
      <c r="I5" s="198"/>
      <c r="J5" s="198"/>
      <c r="K5" s="199"/>
      <c r="L5" s="200" t="s">
        <v>10</v>
      </c>
      <c r="M5" s="201"/>
      <c r="N5" s="201"/>
      <c r="O5" s="202"/>
      <c r="P5" s="203" t="s">
        <v>27</v>
      </c>
      <c r="Q5" s="204"/>
      <c r="R5" s="204"/>
      <c r="S5" s="205"/>
      <c r="T5" s="36" t="s">
        <v>20</v>
      </c>
      <c r="U5" s="37"/>
    </row>
    <row r="6" spans="3:33" ht="15.75" thickBot="1" x14ac:dyDescent="0.3">
      <c r="C6" s="111" t="s">
        <v>1</v>
      </c>
      <c r="D6" s="103" t="s">
        <v>21</v>
      </c>
      <c r="E6" s="38" t="s">
        <v>22</v>
      </c>
      <c r="F6" s="38" t="s">
        <v>63</v>
      </c>
      <c r="G6" s="39" t="s">
        <v>23</v>
      </c>
      <c r="H6" s="40" t="s">
        <v>21</v>
      </c>
      <c r="I6" s="41" t="s">
        <v>22</v>
      </c>
      <c r="J6" s="41" t="s">
        <v>63</v>
      </c>
      <c r="K6" s="42" t="s">
        <v>23</v>
      </c>
      <c r="L6" s="43" t="s">
        <v>21</v>
      </c>
      <c r="M6" s="44" t="s">
        <v>22</v>
      </c>
      <c r="N6" s="44" t="s">
        <v>63</v>
      </c>
      <c r="O6" s="45" t="s">
        <v>23</v>
      </c>
      <c r="P6" s="84" t="s">
        <v>21</v>
      </c>
      <c r="Q6" s="85" t="s">
        <v>22</v>
      </c>
      <c r="R6" s="85" t="s">
        <v>63</v>
      </c>
      <c r="S6" s="85" t="s">
        <v>23</v>
      </c>
      <c r="T6" s="46" t="s">
        <v>24</v>
      </c>
      <c r="U6" s="47"/>
      <c r="V6" s="4" t="s">
        <v>41</v>
      </c>
      <c r="W6" s="32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3:33" ht="15.75" thickBot="1" x14ac:dyDescent="0.3">
      <c r="C7" s="112">
        <v>1987</v>
      </c>
      <c r="D7" s="104">
        <v>6</v>
      </c>
      <c r="E7" s="89">
        <v>10</v>
      </c>
      <c r="F7" s="89">
        <v>0</v>
      </c>
      <c r="G7" s="89">
        <v>0</v>
      </c>
      <c r="H7" s="90"/>
      <c r="I7" s="90"/>
      <c r="J7" s="90"/>
      <c r="K7" s="90"/>
      <c r="L7" s="91"/>
      <c r="M7" s="91"/>
      <c r="N7" s="91"/>
      <c r="O7" s="91"/>
      <c r="P7" s="92">
        <f>D7+H7+L7</f>
        <v>6</v>
      </c>
      <c r="Q7" s="92">
        <f>E7+I7+M7</f>
        <v>10</v>
      </c>
      <c r="R7" s="92">
        <f>F7+J7+N7</f>
        <v>0</v>
      </c>
      <c r="S7" s="92">
        <f>G7+K7+O7</f>
        <v>0</v>
      </c>
      <c r="T7" s="93">
        <v>4</v>
      </c>
      <c r="U7" s="47"/>
      <c r="V7" s="4" t="s">
        <v>49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3:33" ht="15.75" thickBot="1" x14ac:dyDescent="0.3">
      <c r="C8" s="113">
        <v>1988</v>
      </c>
      <c r="D8" s="105">
        <v>0</v>
      </c>
      <c r="E8" s="50">
        <v>0</v>
      </c>
      <c r="F8" s="50">
        <v>0</v>
      </c>
      <c r="G8" s="50">
        <v>0</v>
      </c>
      <c r="H8" s="15"/>
      <c r="I8" s="15"/>
      <c r="J8" s="15"/>
      <c r="K8" s="15"/>
      <c r="L8" s="16"/>
      <c r="M8" s="16"/>
      <c r="N8" s="16"/>
      <c r="O8" s="16"/>
      <c r="P8" s="53">
        <f t="shared" ref="P8:P34" si="0">D8+H8+L8</f>
        <v>0</v>
      </c>
      <c r="Q8" s="53">
        <f t="shared" ref="Q8:Q34" si="1">E8+I8+M8</f>
        <v>0</v>
      </c>
      <c r="R8" s="53">
        <f t="shared" ref="R8:R34" si="2">F8+J8+N8</f>
        <v>0</v>
      </c>
      <c r="S8" s="53">
        <f t="shared" ref="S8:S34" si="3">G8+K8+O8</f>
        <v>0</v>
      </c>
      <c r="T8" s="94">
        <v>0</v>
      </c>
      <c r="U8" s="47"/>
      <c r="V8" s="4" t="s">
        <v>50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3:33" ht="15.75" thickBot="1" x14ac:dyDescent="0.3">
      <c r="C9" s="113">
        <v>1989</v>
      </c>
      <c r="D9" s="105">
        <v>3</v>
      </c>
      <c r="E9" s="50">
        <v>0</v>
      </c>
      <c r="F9" s="50">
        <v>0</v>
      </c>
      <c r="G9" s="50">
        <v>0</v>
      </c>
      <c r="H9" s="15"/>
      <c r="I9" s="15"/>
      <c r="J9" s="15"/>
      <c r="K9" s="15"/>
      <c r="L9" s="16"/>
      <c r="M9" s="16"/>
      <c r="N9" s="16"/>
      <c r="O9" s="16"/>
      <c r="P9" s="53">
        <f t="shared" si="0"/>
        <v>3</v>
      </c>
      <c r="Q9" s="53">
        <f t="shared" si="1"/>
        <v>0</v>
      </c>
      <c r="R9" s="53">
        <f t="shared" si="2"/>
        <v>0</v>
      </c>
      <c r="S9" s="53">
        <f t="shared" si="3"/>
        <v>0</v>
      </c>
      <c r="T9" s="94">
        <v>1</v>
      </c>
      <c r="U9" s="47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3:33" ht="15.75" thickBot="1" x14ac:dyDescent="0.3">
      <c r="C10" s="113">
        <v>1990</v>
      </c>
      <c r="D10" s="105">
        <v>5</v>
      </c>
      <c r="E10" s="50">
        <v>0</v>
      </c>
      <c r="F10" s="50">
        <v>0</v>
      </c>
      <c r="G10" s="50">
        <v>1</v>
      </c>
      <c r="H10" s="15"/>
      <c r="I10" s="15"/>
      <c r="J10" s="15"/>
      <c r="K10" s="15"/>
      <c r="L10" s="16"/>
      <c r="M10" s="16"/>
      <c r="N10" s="16"/>
      <c r="O10" s="16"/>
      <c r="P10" s="53">
        <f t="shared" si="0"/>
        <v>5</v>
      </c>
      <c r="Q10" s="53">
        <f t="shared" si="1"/>
        <v>0</v>
      </c>
      <c r="R10" s="53">
        <f t="shared" si="2"/>
        <v>0</v>
      </c>
      <c r="S10" s="53">
        <f t="shared" si="3"/>
        <v>1</v>
      </c>
      <c r="T10" s="94">
        <v>1</v>
      </c>
      <c r="U10" s="47"/>
      <c r="V10" s="62" t="s">
        <v>61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3:33" ht="15.75" thickBot="1" x14ac:dyDescent="0.3">
      <c r="C11" s="113">
        <v>1991</v>
      </c>
      <c r="D11" s="105">
        <v>2</v>
      </c>
      <c r="E11" s="50">
        <v>2</v>
      </c>
      <c r="F11" s="50">
        <v>0</v>
      </c>
      <c r="G11" s="50">
        <v>0</v>
      </c>
      <c r="H11" s="15"/>
      <c r="I11" s="15"/>
      <c r="J11" s="15"/>
      <c r="K11" s="15"/>
      <c r="L11" s="16"/>
      <c r="M11" s="16"/>
      <c r="N11" s="16"/>
      <c r="O11" s="16"/>
      <c r="P11" s="53">
        <f t="shared" si="0"/>
        <v>2</v>
      </c>
      <c r="Q11" s="53">
        <f t="shared" si="1"/>
        <v>2</v>
      </c>
      <c r="R11" s="53">
        <f t="shared" si="2"/>
        <v>0</v>
      </c>
      <c r="S11" s="53">
        <f t="shared" si="3"/>
        <v>0</v>
      </c>
      <c r="T11" s="94">
        <v>0</v>
      </c>
      <c r="U11" s="47"/>
      <c r="V11" s="62" t="s">
        <v>59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3:33" ht="15.75" thickBot="1" x14ac:dyDescent="0.3">
      <c r="C12" s="113">
        <v>1992</v>
      </c>
      <c r="D12" s="105">
        <v>1</v>
      </c>
      <c r="E12" s="50">
        <v>0</v>
      </c>
      <c r="F12" s="50">
        <v>0</v>
      </c>
      <c r="G12" s="50">
        <v>0</v>
      </c>
      <c r="H12" s="15"/>
      <c r="I12" s="15"/>
      <c r="J12" s="15"/>
      <c r="K12" s="15"/>
      <c r="L12" s="16"/>
      <c r="M12" s="16"/>
      <c r="N12" s="16"/>
      <c r="O12" s="16"/>
      <c r="P12" s="53">
        <f t="shared" si="0"/>
        <v>1</v>
      </c>
      <c r="Q12" s="53">
        <f t="shared" si="1"/>
        <v>0</v>
      </c>
      <c r="R12" s="53">
        <f t="shared" si="2"/>
        <v>0</v>
      </c>
      <c r="S12" s="53">
        <f t="shared" si="3"/>
        <v>0</v>
      </c>
      <c r="T12" s="94">
        <v>0</v>
      </c>
      <c r="U12" s="47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3:33" ht="15.75" thickBot="1" x14ac:dyDescent="0.3">
      <c r="C13" s="113">
        <v>1993</v>
      </c>
      <c r="D13" s="105">
        <v>0</v>
      </c>
      <c r="E13" s="50">
        <v>0</v>
      </c>
      <c r="F13" s="50">
        <v>0</v>
      </c>
      <c r="G13" s="50">
        <v>0</v>
      </c>
      <c r="H13" s="15"/>
      <c r="I13" s="15"/>
      <c r="J13" s="15"/>
      <c r="K13" s="15"/>
      <c r="L13" s="16"/>
      <c r="M13" s="16"/>
      <c r="N13" s="16"/>
      <c r="O13" s="16"/>
      <c r="P13" s="53">
        <f t="shared" si="0"/>
        <v>0</v>
      </c>
      <c r="Q13" s="53">
        <f t="shared" si="1"/>
        <v>0</v>
      </c>
      <c r="R13" s="53">
        <f t="shared" si="2"/>
        <v>0</v>
      </c>
      <c r="S13" s="53">
        <f t="shared" si="3"/>
        <v>0</v>
      </c>
      <c r="T13" s="94">
        <v>0</v>
      </c>
      <c r="U13" s="47"/>
      <c r="V13" s="4" t="s">
        <v>60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3:33" ht="15.75" thickBot="1" x14ac:dyDescent="0.3">
      <c r="C14" s="113">
        <v>1994</v>
      </c>
      <c r="D14" s="105">
        <v>6</v>
      </c>
      <c r="E14" s="50">
        <v>0</v>
      </c>
      <c r="F14" s="50">
        <v>0</v>
      </c>
      <c r="G14" s="50">
        <v>0</v>
      </c>
      <c r="H14" s="15"/>
      <c r="I14" s="15"/>
      <c r="J14" s="15"/>
      <c r="K14" s="15"/>
      <c r="L14" s="16"/>
      <c r="M14" s="16"/>
      <c r="N14" s="16"/>
      <c r="O14" s="16"/>
      <c r="P14" s="53">
        <f t="shared" si="0"/>
        <v>6</v>
      </c>
      <c r="Q14" s="53">
        <f t="shared" si="1"/>
        <v>0</v>
      </c>
      <c r="R14" s="53">
        <f t="shared" si="2"/>
        <v>0</v>
      </c>
      <c r="S14" s="53">
        <f t="shared" si="3"/>
        <v>0</v>
      </c>
      <c r="T14" s="94">
        <v>0</v>
      </c>
      <c r="U14" s="47"/>
      <c r="V14" s="62" t="s">
        <v>48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3:33" ht="15.75" thickBot="1" x14ac:dyDescent="0.3">
      <c r="C15" s="113">
        <v>1995</v>
      </c>
      <c r="D15" s="105">
        <v>3</v>
      </c>
      <c r="E15" s="50">
        <v>0</v>
      </c>
      <c r="F15" s="50">
        <v>0</v>
      </c>
      <c r="G15" s="50">
        <v>4</v>
      </c>
      <c r="H15" s="15">
        <v>0</v>
      </c>
      <c r="I15" s="15">
        <v>0</v>
      </c>
      <c r="J15" s="15">
        <v>0</v>
      </c>
      <c r="K15" s="15">
        <v>0</v>
      </c>
      <c r="L15" s="16">
        <v>0</v>
      </c>
      <c r="M15" s="16">
        <v>0</v>
      </c>
      <c r="N15" s="16">
        <v>0</v>
      </c>
      <c r="O15" s="16">
        <v>0</v>
      </c>
      <c r="P15" s="53">
        <f t="shared" si="0"/>
        <v>3</v>
      </c>
      <c r="Q15" s="53">
        <f t="shared" si="1"/>
        <v>0</v>
      </c>
      <c r="R15" s="53">
        <f t="shared" si="2"/>
        <v>0</v>
      </c>
      <c r="S15" s="53">
        <f t="shared" si="3"/>
        <v>4</v>
      </c>
      <c r="T15" s="94">
        <v>0</v>
      </c>
      <c r="U15" s="47"/>
      <c r="V15" s="62" t="s">
        <v>42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3:33" ht="15.75" thickBot="1" x14ac:dyDescent="0.3">
      <c r="C16" s="113">
        <v>1996</v>
      </c>
      <c r="D16" s="105">
        <v>10</v>
      </c>
      <c r="E16" s="50">
        <v>13</v>
      </c>
      <c r="F16" s="50">
        <v>0</v>
      </c>
      <c r="G16" s="50">
        <v>1</v>
      </c>
      <c r="H16" s="15">
        <v>0</v>
      </c>
      <c r="I16" s="15">
        <v>0</v>
      </c>
      <c r="J16" s="15">
        <v>0</v>
      </c>
      <c r="K16" s="15">
        <v>0</v>
      </c>
      <c r="L16" s="16">
        <v>1</v>
      </c>
      <c r="M16" s="16">
        <v>24</v>
      </c>
      <c r="N16" s="16">
        <v>0</v>
      </c>
      <c r="O16" s="16">
        <v>1</v>
      </c>
      <c r="P16" s="53">
        <f t="shared" si="0"/>
        <v>11</v>
      </c>
      <c r="Q16" s="53">
        <f t="shared" si="1"/>
        <v>37</v>
      </c>
      <c r="R16" s="53">
        <f t="shared" si="2"/>
        <v>0</v>
      </c>
      <c r="S16" s="53">
        <f t="shared" si="3"/>
        <v>2</v>
      </c>
      <c r="T16" s="94">
        <v>6</v>
      </c>
      <c r="U16" s="47"/>
      <c r="V16" s="62" t="s">
        <v>43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15.75" thickBot="1" x14ac:dyDescent="0.3">
      <c r="C17" s="113">
        <v>1997</v>
      </c>
      <c r="D17" s="105">
        <v>19</v>
      </c>
      <c r="E17" s="50">
        <v>41</v>
      </c>
      <c r="F17" s="50">
        <v>0</v>
      </c>
      <c r="G17" s="50">
        <v>0</v>
      </c>
      <c r="H17" s="15">
        <v>2</v>
      </c>
      <c r="I17" s="15">
        <v>56</v>
      </c>
      <c r="J17" s="15">
        <v>0</v>
      </c>
      <c r="K17" s="15">
        <v>0</v>
      </c>
      <c r="L17" s="16">
        <v>1</v>
      </c>
      <c r="M17" s="16">
        <v>29</v>
      </c>
      <c r="N17" s="16">
        <v>0</v>
      </c>
      <c r="O17" s="16">
        <v>4</v>
      </c>
      <c r="P17" s="53">
        <f t="shared" si="0"/>
        <v>22</v>
      </c>
      <c r="Q17" s="53">
        <f t="shared" si="1"/>
        <v>126</v>
      </c>
      <c r="R17" s="53">
        <f t="shared" si="2"/>
        <v>0</v>
      </c>
      <c r="S17" s="53">
        <f t="shared" si="3"/>
        <v>4</v>
      </c>
      <c r="T17" s="94">
        <v>21</v>
      </c>
      <c r="U17" s="47"/>
      <c r="V17" s="4" t="s">
        <v>44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ht="15.75" thickBot="1" x14ac:dyDescent="0.3">
      <c r="C18" s="113">
        <v>1998</v>
      </c>
      <c r="D18" s="105">
        <v>10</v>
      </c>
      <c r="E18" s="50">
        <v>0</v>
      </c>
      <c r="F18" s="50">
        <v>0</v>
      </c>
      <c r="G18" s="50">
        <v>1</v>
      </c>
      <c r="H18" s="15">
        <v>2</v>
      </c>
      <c r="I18" s="15">
        <v>7</v>
      </c>
      <c r="J18" s="15">
        <v>0</v>
      </c>
      <c r="K18" s="15">
        <v>3</v>
      </c>
      <c r="L18" s="16">
        <v>9</v>
      </c>
      <c r="M18" s="16">
        <v>5</v>
      </c>
      <c r="N18" s="16">
        <v>0</v>
      </c>
      <c r="O18" s="16">
        <v>1</v>
      </c>
      <c r="P18" s="53">
        <f t="shared" si="0"/>
        <v>21</v>
      </c>
      <c r="Q18" s="53">
        <f t="shared" si="1"/>
        <v>12</v>
      </c>
      <c r="R18" s="53">
        <f t="shared" si="2"/>
        <v>0</v>
      </c>
      <c r="S18" s="53">
        <f t="shared" si="3"/>
        <v>5</v>
      </c>
      <c r="T18" s="94">
        <v>7</v>
      </c>
      <c r="U18" s="47"/>
      <c r="V18" s="4" t="s">
        <v>45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2:33" ht="15.75" thickBot="1" x14ac:dyDescent="0.3">
      <c r="C19" s="113">
        <v>1999</v>
      </c>
      <c r="D19" s="105">
        <v>20</v>
      </c>
      <c r="E19" s="50">
        <v>25</v>
      </c>
      <c r="F19" s="50">
        <v>0</v>
      </c>
      <c r="G19" s="50">
        <v>2</v>
      </c>
      <c r="H19" s="15">
        <v>2</v>
      </c>
      <c r="I19" s="15">
        <v>0</v>
      </c>
      <c r="J19" s="15">
        <v>1</v>
      </c>
      <c r="K19" s="15">
        <v>6</v>
      </c>
      <c r="L19" s="16">
        <v>11</v>
      </c>
      <c r="M19" s="16">
        <v>64</v>
      </c>
      <c r="N19" s="16">
        <v>0</v>
      </c>
      <c r="O19" s="16">
        <v>7</v>
      </c>
      <c r="P19" s="53">
        <f t="shared" si="0"/>
        <v>33</v>
      </c>
      <c r="Q19" s="53">
        <f t="shared" si="1"/>
        <v>89</v>
      </c>
      <c r="R19" s="53">
        <f t="shared" si="2"/>
        <v>1</v>
      </c>
      <c r="S19" s="53">
        <f t="shared" si="3"/>
        <v>15</v>
      </c>
      <c r="T19" s="94">
        <v>23</v>
      </c>
      <c r="U19" s="47"/>
      <c r="V19" s="31" t="s">
        <v>17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2:33" ht="15.75" thickBot="1" x14ac:dyDescent="0.3">
      <c r="C20" s="113">
        <v>2000</v>
      </c>
      <c r="D20" s="105">
        <v>14</v>
      </c>
      <c r="E20" s="50">
        <v>7</v>
      </c>
      <c r="F20" s="50">
        <v>0</v>
      </c>
      <c r="G20" s="50">
        <v>5</v>
      </c>
      <c r="H20" s="15">
        <v>3</v>
      </c>
      <c r="I20" s="15">
        <v>25</v>
      </c>
      <c r="J20" s="15">
        <v>0</v>
      </c>
      <c r="K20" s="15">
        <v>6</v>
      </c>
      <c r="L20" s="16">
        <v>15</v>
      </c>
      <c r="M20" s="16">
        <v>48</v>
      </c>
      <c r="N20" s="16">
        <v>0</v>
      </c>
      <c r="O20" s="16">
        <v>0</v>
      </c>
      <c r="P20" s="53">
        <f t="shared" si="0"/>
        <v>32</v>
      </c>
      <c r="Q20" s="53">
        <f t="shared" si="1"/>
        <v>80</v>
      </c>
      <c r="R20" s="53">
        <f t="shared" si="2"/>
        <v>0</v>
      </c>
      <c r="S20" s="53">
        <f t="shared" si="3"/>
        <v>11</v>
      </c>
      <c r="T20" s="94">
        <v>20</v>
      </c>
      <c r="U20" s="47"/>
      <c r="V20" s="31" t="s">
        <v>108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2:33" ht="15.75" thickBot="1" x14ac:dyDescent="0.3">
      <c r="C21" s="113">
        <v>2001</v>
      </c>
      <c r="D21" s="105">
        <v>12</v>
      </c>
      <c r="E21" s="50">
        <v>50</v>
      </c>
      <c r="F21" s="50">
        <v>4</v>
      </c>
      <c r="G21" s="50">
        <v>2</v>
      </c>
      <c r="H21" s="15">
        <v>18</v>
      </c>
      <c r="I21" s="15">
        <v>34</v>
      </c>
      <c r="J21" s="15">
        <v>0</v>
      </c>
      <c r="K21" s="15">
        <v>2</v>
      </c>
      <c r="L21" s="16">
        <v>10</v>
      </c>
      <c r="M21" s="16">
        <v>54</v>
      </c>
      <c r="N21" s="16">
        <v>0</v>
      </c>
      <c r="O21" s="16">
        <v>2</v>
      </c>
      <c r="P21" s="53">
        <f t="shared" si="0"/>
        <v>40</v>
      </c>
      <c r="Q21" s="53">
        <f t="shared" si="1"/>
        <v>138</v>
      </c>
      <c r="R21" s="53">
        <f t="shared" si="2"/>
        <v>4</v>
      </c>
      <c r="S21" s="53">
        <f t="shared" si="3"/>
        <v>6</v>
      </c>
      <c r="T21" s="94">
        <v>19</v>
      </c>
      <c r="U21" s="47"/>
    </row>
    <row r="22" spans="2:33" ht="15.75" thickBot="1" x14ac:dyDescent="0.3">
      <c r="C22" s="113">
        <v>2002</v>
      </c>
      <c r="D22" s="105">
        <v>20</v>
      </c>
      <c r="E22" s="50">
        <v>84</v>
      </c>
      <c r="F22" s="50">
        <v>5</v>
      </c>
      <c r="G22" s="50">
        <v>5</v>
      </c>
      <c r="H22" s="15">
        <v>23</v>
      </c>
      <c r="I22" s="15">
        <v>0</v>
      </c>
      <c r="J22" s="15">
        <v>0</v>
      </c>
      <c r="K22" s="15">
        <v>0</v>
      </c>
      <c r="L22" s="16">
        <v>9</v>
      </c>
      <c r="M22" s="16">
        <v>15</v>
      </c>
      <c r="N22" s="16">
        <v>0</v>
      </c>
      <c r="O22" s="16">
        <v>4</v>
      </c>
      <c r="P22" s="53">
        <f t="shared" si="0"/>
        <v>52</v>
      </c>
      <c r="Q22" s="53">
        <f t="shared" si="1"/>
        <v>99</v>
      </c>
      <c r="R22" s="53">
        <f t="shared" si="2"/>
        <v>5</v>
      </c>
      <c r="S22" s="53">
        <f t="shared" si="3"/>
        <v>9</v>
      </c>
      <c r="T22" s="94">
        <v>46</v>
      </c>
      <c r="U22" s="47"/>
    </row>
    <row r="23" spans="2:33" ht="15.75" thickBot="1" x14ac:dyDescent="0.3">
      <c r="C23" s="113">
        <v>2003</v>
      </c>
      <c r="D23" s="105">
        <v>24</v>
      </c>
      <c r="E23" s="50">
        <v>86</v>
      </c>
      <c r="F23" s="50">
        <v>0</v>
      </c>
      <c r="G23" s="50">
        <v>1</v>
      </c>
      <c r="H23" s="15">
        <v>34</v>
      </c>
      <c r="I23" s="15">
        <v>7</v>
      </c>
      <c r="J23" s="15">
        <v>10</v>
      </c>
      <c r="K23" s="15">
        <v>0</v>
      </c>
      <c r="L23" s="16">
        <v>6</v>
      </c>
      <c r="M23" s="16">
        <v>118</v>
      </c>
      <c r="N23" s="16">
        <v>0</v>
      </c>
      <c r="O23" s="16">
        <v>5</v>
      </c>
      <c r="P23" s="53">
        <f t="shared" si="0"/>
        <v>64</v>
      </c>
      <c r="Q23" s="53">
        <f t="shared" si="1"/>
        <v>211</v>
      </c>
      <c r="R23" s="53">
        <f t="shared" si="2"/>
        <v>10</v>
      </c>
      <c r="S23" s="53">
        <f t="shared" si="3"/>
        <v>6</v>
      </c>
      <c r="T23" s="94">
        <v>59</v>
      </c>
      <c r="U23" s="47"/>
      <c r="X23" s="30" t="s">
        <v>98</v>
      </c>
      <c r="Y23" s="30" t="s">
        <v>109</v>
      </c>
    </row>
    <row r="24" spans="2:33" ht="15.75" thickBot="1" x14ac:dyDescent="0.3">
      <c r="C24" s="113">
        <v>2004</v>
      </c>
      <c r="D24" s="105">
        <v>36</v>
      </c>
      <c r="E24" s="50">
        <v>91</v>
      </c>
      <c r="F24" s="50">
        <v>3</v>
      </c>
      <c r="G24" s="50">
        <v>4</v>
      </c>
      <c r="H24" s="15">
        <v>75</v>
      </c>
      <c r="I24" s="15">
        <v>18</v>
      </c>
      <c r="J24" s="15">
        <v>2</v>
      </c>
      <c r="K24" s="15">
        <v>2</v>
      </c>
      <c r="L24" s="16">
        <v>19</v>
      </c>
      <c r="M24" s="16">
        <v>161</v>
      </c>
      <c r="N24" s="16">
        <v>0</v>
      </c>
      <c r="O24" s="16">
        <v>3</v>
      </c>
      <c r="P24" s="53">
        <f t="shared" si="0"/>
        <v>130</v>
      </c>
      <c r="Q24" s="53">
        <f t="shared" si="1"/>
        <v>270</v>
      </c>
      <c r="R24" s="53">
        <f t="shared" si="2"/>
        <v>5</v>
      </c>
      <c r="S24" s="53">
        <f t="shared" si="3"/>
        <v>9</v>
      </c>
      <c r="T24" s="94">
        <v>86</v>
      </c>
      <c r="U24" s="47"/>
    </row>
    <row r="25" spans="2:33" ht="15.75" thickBot="1" x14ac:dyDescent="0.3">
      <c r="C25" s="113">
        <v>2005</v>
      </c>
      <c r="D25" s="105">
        <v>23</v>
      </c>
      <c r="E25" s="50">
        <v>33</v>
      </c>
      <c r="F25" s="50">
        <v>2</v>
      </c>
      <c r="G25" s="50">
        <v>1</v>
      </c>
      <c r="H25" s="15">
        <v>54</v>
      </c>
      <c r="I25" s="15">
        <v>27</v>
      </c>
      <c r="J25" s="15">
        <v>0</v>
      </c>
      <c r="K25" s="15">
        <v>1</v>
      </c>
      <c r="L25" s="16">
        <v>20</v>
      </c>
      <c r="M25" s="16">
        <v>184</v>
      </c>
      <c r="N25" s="16">
        <v>0</v>
      </c>
      <c r="O25" s="16">
        <v>9</v>
      </c>
      <c r="P25" s="53">
        <f t="shared" si="0"/>
        <v>97</v>
      </c>
      <c r="Q25" s="53">
        <f t="shared" si="1"/>
        <v>244</v>
      </c>
      <c r="R25" s="53">
        <f t="shared" si="2"/>
        <v>2</v>
      </c>
      <c r="S25" s="53">
        <f t="shared" si="3"/>
        <v>11</v>
      </c>
      <c r="T25" s="94">
        <v>103</v>
      </c>
      <c r="U25" s="47"/>
    </row>
    <row r="26" spans="2:33" ht="15.75" thickBot="1" x14ac:dyDescent="0.3">
      <c r="C26" s="113">
        <v>2006</v>
      </c>
      <c r="D26" s="105">
        <v>32</v>
      </c>
      <c r="E26" s="50">
        <v>4</v>
      </c>
      <c r="F26" s="50">
        <v>2</v>
      </c>
      <c r="G26" s="50">
        <v>4</v>
      </c>
      <c r="H26" s="15">
        <v>123</v>
      </c>
      <c r="I26" s="15">
        <v>38</v>
      </c>
      <c r="J26" s="15">
        <v>1</v>
      </c>
      <c r="K26" s="15">
        <v>0</v>
      </c>
      <c r="L26" s="16">
        <v>29</v>
      </c>
      <c r="M26" s="16">
        <v>205</v>
      </c>
      <c r="N26" s="16">
        <v>0</v>
      </c>
      <c r="O26" s="16">
        <v>4</v>
      </c>
      <c r="P26" s="53">
        <f t="shared" si="0"/>
        <v>184</v>
      </c>
      <c r="Q26" s="53">
        <f t="shared" si="1"/>
        <v>247</v>
      </c>
      <c r="R26" s="53">
        <f t="shared" si="2"/>
        <v>3</v>
      </c>
      <c r="S26" s="53">
        <f t="shared" si="3"/>
        <v>8</v>
      </c>
      <c r="T26" s="94">
        <v>142</v>
      </c>
      <c r="U26" s="47"/>
    </row>
    <row r="27" spans="2:33" x14ac:dyDescent="0.25">
      <c r="C27" s="114">
        <v>2007</v>
      </c>
      <c r="D27" s="106">
        <v>75</v>
      </c>
      <c r="E27" s="75">
        <v>27</v>
      </c>
      <c r="F27" s="75">
        <v>14</v>
      </c>
      <c r="G27" s="75">
        <v>3</v>
      </c>
      <c r="H27" s="76">
        <v>55</v>
      </c>
      <c r="I27" s="76">
        <v>16</v>
      </c>
      <c r="J27" s="76">
        <v>0</v>
      </c>
      <c r="K27" s="76">
        <v>2</v>
      </c>
      <c r="L27" s="77">
        <v>53</v>
      </c>
      <c r="M27" s="77">
        <v>170</v>
      </c>
      <c r="N27" s="77">
        <v>0</v>
      </c>
      <c r="O27" s="77">
        <v>8</v>
      </c>
      <c r="P27" s="78">
        <f t="shared" si="0"/>
        <v>183</v>
      </c>
      <c r="Q27" s="78">
        <f t="shared" si="1"/>
        <v>213</v>
      </c>
      <c r="R27" s="78">
        <f t="shared" si="2"/>
        <v>14</v>
      </c>
      <c r="S27" s="78">
        <f t="shared" si="3"/>
        <v>13</v>
      </c>
      <c r="T27" s="95">
        <v>186</v>
      </c>
      <c r="U27" s="47"/>
    </row>
    <row r="28" spans="2:33" x14ac:dyDescent="0.25">
      <c r="B28" s="102"/>
      <c r="C28" s="115">
        <v>2008</v>
      </c>
      <c r="D28" s="107">
        <v>77</v>
      </c>
      <c r="E28" s="79">
        <v>111</v>
      </c>
      <c r="F28" s="79">
        <v>16</v>
      </c>
      <c r="G28" s="79">
        <v>2</v>
      </c>
      <c r="H28" s="81">
        <v>41</v>
      </c>
      <c r="I28" s="81">
        <v>26</v>
      </c>
      <c r="J28" s="81">
        <v>0</v>
      </c>
      <c r="K28" s="81">
        <v>0</v>
      </c>
      <c r="L28" s="82">
        <v>96</v>
      </c>
      <c r="M28" s="82">
        <v>218</v>
      </c>
      <c r="N28" s="82">
        <v>1</v>
      </c>
      <c r="O28" s="82">
        <v>12</v>
      </c>
      <c r="P28" s="83">
        <f t="shared" si="0"/>
        <v>214</v>
      </c>
      <c r="Q28" s="83">
        <f t="shared" si="1"/>
        <v>355</v>
      </c>
      <c r="R28" s="83">
        <f t="shared" si="2"/>
        <v>17</v>
      </c>
      <c r="S28" s="83">
        <f t="shared" si="3"/>
        <v>14</v>
      </c>
      <c r="T28" s="96">
        <v>264</v>
      </c>
      <c r="U28" s="47"/>
    </row>
    <row r="29" spans="2:33" x14ac:dyDescent="0.25">
      <c r="C29" s="115">
        <v>2009</v>
      </c>
      <c r="D29" s="107">
        <v>97</v>
      </c>
      <c r="E29" s="79">
        <v>202</v>
      </c>
      <c r="F29" s="79">
        <v>6</v>
      </c>
      <c r="G29" s="79">
        <v>4</v>
      </c>
      <c r="H29" s="81">
        <v>20</v>
      </c>
      <c r="I29" s="81">
        <v>195</v>
      </c>
      <c r="J29" s="81">
        <v>0</v>
      </c>
      <c r="K29" s="81">
        <v>7</v>
      </c>
      <c r="L29" s="82">
        <v>75</v>
      </c>
      <c r="M29" s="82">
        <v>324</v>
      </c>
      <c r="N29" s="82">
        <v>1</v>
      </c>
      <c r="O29" s="82">
        <v>13</v>
      </c>
      <c r="P29" s="83">
        <f t="shared" si="0"/>
        <v>192</v>
      </c>
      <c r="Q29" s="83">
        <f t="shared" si="1"/>
        <v>721</v>
      </c>
      <c r="R29" s="83">
        <f t="shared" si="2"/>
        <v>7</v>
      </c>
      <c r="S29" s="83">
        <f t="shared" si="3"/>
        <v>24</v>
      </c>
      <c r="T29" s="96">
        <v>270</v>
      </c>
      <c r="U29" s="47"/>
    </row>
    <row r="30" spans="2:33" x14ac:dyDescent="0.25">
      <c r="C30" s="115">
        <v>2010</v>
      </c>
      <c r="D30" s="107">
        <v>87</v>
      </c>
      <c r="E30" s="79">
        <v>64</v>
      </c>
      <c r="F30" s="79">
        <v>11</v>
      </c>
      <c r="G30" s="79">
        <v>2</v>
      </c>
      <c r="H30" s="81">
        <v>26</v>
      </c>
      <c r="I30" s="81">
        <v>33</v>
      </c>
      <c r="J30" s="81">
        <v>1</v>
      </c>
      <c r="K30" s="81">
        <v>0</v>
      </c>
      <c r="L30" s="82">
        <v>75</v>
      </c>
      <c r="M30" s="82">
        <v>148</v>
      </c>
      <c r="N30" s="82">
        <v>3</v>
      </c>
      <c r="O30" s="82">
        <v>0</v>
      </c>
      <c r="P30" s="83">
        <f t="shared" si="0"/>
        <v>188</v>
      </c>
      <c r="Q30" s="83">
        <f t="shared" si="1"/>
        <v>245</v>
      </c>
      <c r="R30" s="83">
        <f t="shared" si="2"/>
        <v>15</v>
      </c>
      <c r="S30" s="83">
        <f t="shared" si="3"/>
        <v>2</v>
      </c>
      <c r="T30" s="96">
        <v>259</v>
      </c>
      <c r="U30" s="47"/>
    </row>
    <row r="31" spans="2:33" x14ac:dyDescent="0.25">
      <c r="C31" s="115">
        <v>2011</v>
      </c>
      <c r="D31" s="108">
        <v>74</v>
      </c>
      <c r="E31" s="80">
        <v>11</v>
      </c>
      <c r="F31" s="80">
        <v>1</v>
      </c>
      <c r="G31" s="80">
        <v>2</v>
      </c>
      <c r="H31" s="81">
        <v>35</v>
      </c>
      <c r="I31" s="81">
        <v>30</v>
      </c>
      <c r="J31" s="81">
        <v>1</v>
      </c>
      <c r="K31" s="81">
        <v>1</v>
      </c>
      <c r="L31" s="82">
        <v>71</v>
      </c>
      <c r="M31" s="82">
        <v>121</v>
      </c>
      <c r="N31" s="82">
        <v>5</v>
      </c>
      <c r="O31" s="82">
        <v>6</v>
      </c>
      <c r="P31" s="83">
        <f t="shared" si="0"/>
        <v>180</v>
      </c>
      <c r="Q31" s="83">
        <f t="shared" si="1"/>
        <v>162</v>
      </c>
      <c r="R31" s="83">
        <f t="shared" si="2"/>
        <v>7</v>
      </c>
      <c r="S31" s="83">
        <f t="shared" si="3"/>
        <v>9</v>
      </c>
      <c r="T31" s="96">
        <v>164</v>
      </c>
      <c r="U31" s="47"/>
    </row>
    <row r="32" spans="2:33" x14ac:dyDescent="0.25">
      <c r="C32" s="116">
        <v>2012</v>
      </c>
      <c r="D32" s="108">
        <v>67</v>
      </c>
      <c r="E32" s="80">
        <v>37</v>
      </c>
      <c r="F32" s="80">
        <v>3</v>
      </c>
      <c r="G32" s="80">
        <v>1</v>
      </c>
      <c r="H32" s="81">
        <v>44</v>
      </c>
      <c r="I32" s="81">
        <v>112</v>
      </c>
      <c r="J32" s="81">
        <v>1</v>
      </c>
      <c r="K32" s="81">
        <v>3</v>
      </c>
      <c r="L32" s="82">
        <v>73</v>
      </c>
      <c r="M32" s="82">
        <v>312</v>
      </c>
      <c r="N32" s="82">
        <v>0</v>
      </c>
      <c r="O32" s="82">
        <v>2</v>
      </c>
      <c r="P32" s="83">
        <f t="shared" si="0"/>
        <v>184</v>
      </c>
      <c r="Q32" s="83">
        <f t="shared" si="1"/>
        <v>461</v>
      </c>
      <c r="R32" s="83">
        <f t="shared" si="2"/>
        <v>4</v>
      </c>
      <c r="S32" s="83">
        <f t="shared" si="3"/>
        <v>6</v>
      </c>
      <c r="T32" s="96">
        <v>224</v>
      </c>
      <c r="U32" s="47"/>
    </row>
    <row r="33" spans="1:21" x14ac:dyDescent="0.25">
      <c r="C33" s="116">
        <v>2013</v>
      </c>
      <c r="D33" s="108">
        <v>50</v>
      </c>
      <c r="E33" s="80">
        <v>24</v>
      </c>
      <c r="F33" s="80">
        <v>4</v>
      </c>
      <c r="G33" s="80">
        <v>0</v>
      </c>
      <c r="H33" s="81">
        <v>41</v>
      </c>
      <c r="I33" s="81">
        <v>33</v>
      </c>
      <c r="J33" s="81">
        <v>1</v>
      </c>
      <c r="K33" s="81">
        <v>1</v>
      </c>
      <c r="L33" s="82">
        <v>46</v>
      </c>
      <c r="M33" s="82">
        <v>413</v>
      </c>
      <c r="N33" s="82">
        <v>1</v>
      </c>
      <c r="O33" s="82">
        <v>5</v>
      </c>
      <c r="P33" s="83">
        <f t="shared" si="0"/>
        <v>137</v>
      </c>
      <c r="Q33" s="83">
        <f t="shared" si="1"/>
        <v>470</v>
      </c>
      <c r="R33" s="83">
        <f t="shared" si="2"/>
        <v>6</v>
      </c>
      <c r="S33" s="83">
        <f t="shared" si="3"/>
        <v>6</v>
      </c>
      <c r="T33" s="96">
        <v>202</v>
      </c>
      <c r="U33" s="47"/>
    </row>
    <row r="34" spans="1:21" ht="15.75" thickBot="1" x14ac:dyDescent="0.3">
      <c r="A34" s="6"/>
      <c r="C34" s="117">
        <v>2014</v>
      </c>
      <c r="D34" s="109">
        <v>37</v>
      </c>
      <c r="E34" s="97">
        <v>8</v>
      </c>
      <c r="F34" s="97">
        <v>1</v>
      </c>
      <c r="G34" s="97">
        <v>1</v>
      </c>
      <c r="H34" s="98">
        <v>56</v>
      </c>
      <c r="I34" s="98">
        <v>6</v>
      </c>
      <c r="J34" s="98">
        <v>0</v>
      </c>
      <c r="K34" s="98">
        <v>0</v>
      </c>
      <c r="L34" s="99">
        <v>43</v>
      </c>
      <c r="M34" s="99">
        <v>100</v>
      </c>
      <c r="N34" s="99">
        <v>1</v>
      </c>
      <c r="O34" s="99">
        <v>3</v>
      </c>
      <c r="P34" s="100">
        <f t="shared" si="0"/>
        <v>136</v>
      </c>
      <c r="Q34" s="100">
        <f t="shared" si="1"/>
        <v>114</v>
      </c>
      <c r="R34" s="100">
        <f t="shared" si="2"/>
        <v>2</v>
      </c>
      <c r="S34" s="100">
        <f t="shared" si="3"/>
        <v>4</v>
      </c>
      <c r="T34" s="101">
        <v>161</v>
      </c>
      <c r="U34" s="47"/>
    </row>
    <row r="35" spans="1:21" ht="15.75" thickBot="1" x14ac:dyDescent="0.3">
      <c r="A35" s="6"/>
      <c r="C35" s="117">
        <v>2015</v>
      </c>
      <c r="D35" s="180">
        <v>41</v>
      </c>
      <c r="E35" s="181">
        <v>21</v>
      </c>
      <c r="F35" s="181">
        <v>2</v>
      </c>
      <c r="G35" s="181">
        <v>0</v>
      </c>
      <c r="H35" s="182"/>
      <c r="I35" s="182"/>
      <c r="J35" s="182"/>
      <c r="K35" s="182"/>
      <c r="L35" s="183"/>
      <c r="M35" s="183"/>
      <c r="N35" s="183"/>
      <c r="O35" s="183"/>
      <c r="P35" s="184"/>
      <c r="Q35" s="184"/>
      <c r="R35" s="184"/>
      <c r="S35" s="184"/>
      <c r="T35" s="185"/>
    </row>
    <row r="36" spans="1:21" ht="15.75" thickBot="1" x14ac:dyDescent="0.3">
      <c r="C36" s="117">
        <v>2016</v>
      </c>
      <c r="D36" s="180">
        <v>52</v>
      </c>
      <c r="E36" s="181">
        <v>5</v>
      </c>
      <c r="F36" s="181">
        <v>0</v>
      </c>
      <c r="G36" s="181">
        <v>0</v>
      </c>
      <c r="H36" s="182"/>
      <c r="I36" s="182"/>
      <c r="J36" s="182"/>
      <c r="K36" s="182"/>
      <c r="L36" s="183"/>
      <c r="M36" s="183"/>
      <c r="N36" s="183"/>
      <c r="O36" s="183"/>
      <c r="P36" s="184"/>
      <c r="Q36" s="184"/>
      <c r="R36" s="184"/>
      <c r="S36" s="184"/>
      <c r="T36" s="185"/>
    </row>
    <row r="37" spans="1:21" ht="15.75" thickBot="1" x14ac:dyDescent="0.3">
      <c r="C37" s="117">
        <v>2017</v>
      </c>
      <c r="D37" s="180">
        <v>49</v>
      </c>
      <c r="E37" s="181">
        <v>12</v>
      </c>
      <c r="F37" s="181">
        <v>19</v>
      </c>
      <c r="G37" s="181">
        <v>1</v>
      </c>
      <c r="H37" s="182"/>
      <c r="I37" s="182"/>
      <c r="J37" s="182"/>
      <c r="K37" s="182"/>
      <c r="L37" s="183"/>
      <c r="M37" s="183"/>
      <c r="N37" s="183"/>
      <c r="O37" s="183"/>
      <c r="P37" s="184"/>
      <c r="Q37" s="184"/>
      <c r="R37" s="184"/>
      <c r="S37" s="184"/>
      <c r="T37" s="185"/>
    </row>
    <row r="38" spans="1:21" ht="15.75" thickBot="1" x14ac:dyDescent="0.3">
      <c r="C38" s="117">
        <v>2018</v>
      </c>
      <c r="D38" s="180">
        <v>64</v>
      </c>
      <c r="E38" s="181">
        <v>7</v>
      </c>
      <c r="F38" s="181">
        <v>0</v>
      </c>
      <c r="G38" s="181">
        <v>2</v>
      </c>
      <c r="H38" s="182"/>
      <c r="I38" s="182"/>
      <c r="J38" s="182"/>
      <c r="K38" s="182"/>
      <c r="L38" s="183"/>
      <c r="M38" s="183"/>
      <c r="N38" s="183"/>
      <c r="O38" s="183"/>
      <c r="P38" s="184"/>
      <c r="Q38" s="184"/>
      <c r="R38" s="184"/>
      <c r="S38" s="184"/>
      <c r="T38" s="185"/>
    </row>
    <row r="39" spans="1:21" ht="15.75" thickBot="1" x14ac:dyDescent="0.3">
      <c r="C39" s="117">
        <v>2019</v>
      </c>
      <c r="D39" s="180">
        <v>69</v>
      </c>
      <c r="E39" s="181">
        <v>21</v>
      </c>
      <c r="F39" s="181">
        <v>4</v>
      </c>
      <c r="G39" s="181">
        <v>3</v>
      </c>
      <c r="H39" s="182"/>
      <c r="I39" s="182"/>
      <c r="J39" s="182"/>
      <c r="K39" s="182"/>
      <c r="L39" s="183"/>
      <c r="M39" s="183"/>
      <c r="N39" s="183"/>
      <c r="O39" s="183"/>
      <c r="P39" s="184"/>
      <c r="Q39" s="184"/>
      <c r="R39" s="184"/>
      <c r="S39" s="184"/>
      <c r="T39" s="185"/>
    </row>
    <row r="40" spans="1:21" ht="15.75" thickBot="1" x14ac:dyDescent="0.3">
      <c r="C40" s="118" t="s">
        <v>51</v>
      </c>
      <c r="D40" s="110">
        <f>SUM(D7:D39)</f>
        <v>1085</v>
      </c>
      <c r="E40" s="86">
        <f>SUM(E7:E39)</f>
        <v>996</v>
      </c>
      <c r="F40" s="86">
        <f>SUM(F7:F39)</f>
        <v>97</v>
      </c>
      <c r="G40" s="86">
        <f>SUM(G7:G39)</f>
        <v>52</v>
      </c>
      <c r="H40" s="86">
        <f t="shared" ref="H40:S40" si="4">SUM(H7:H39)</f>
        <v>654</v>
      </c>
      <c r="I40" s="86">
        <f t="shared" si="4"/>
        <v>663</v>
      </c>
      <c r="J40" s="86">
        <f t="shared" si="4"/>
        <v>18</v>
      </c>
      <c r="K40" s="86">
        <f t="shared" si="4"/>
        <v>34</v>
      </c>
      <c r="L40" s="86">
        <f t="shared" si="4"/>
        <v>662</v>
      </c>
      <c r="M40" s="86">
        <f t="shared" si="4"/>
        <v>2713</v>
      </c>
      <c r="N40" s="86">
        <f t="shared" si="4"/>
        <v>12</v>
      </c>
      <c r="O40" s="86">
        <f t="shared" si="4"/>
        <v>89</v>
      </c>
      <c r="P40" s="87">
        <f t="shared" si="4"/>
        <v>2126</v>
      </c>
      <c r="Q40" s="87">
        <f t="shared" si="4"/>
        <v>4306</v>
      </c>
      <c r="R40" s="87">
        <f t="shared" si="4"/>
        <v>102</v>
      </c>
      <c r="S40" s="88">
        <f t="shared" si="4"/>
        <v>169</v>
      </c>
    </row>
    <row r="43" spans="1:21" x14ac:dyDescent="0.25">
      <c r="C43" t="s">
        <v>64</v>
      </c>
    </row>
    <row r="44" spans="1:21" x14ac:dyDescent="0.25">
      <c r="C44" t="s">
        <v>65</v>
      </c>
    </row>
  </sheetData>
  <mergeCells count="4">
    <mergeCell ref="D5:G5"/>
    <mergeCell ref="H5:K5"/>
    <mergeCell ref="L5:O5"/>
    <mergeCell ref="P5:S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42"/>
  <sheetViews>
    <sheetView topLeftCell="A7" workbookViewId="0">
      <selection activeCell="A26" sqref="A26"/>
    </sheetView>
  </sheetViews>
  <sheetFormatPr defaultRowHeight="15" x14ac:dyDescent="0.25"/>
  <cols>
    <col min="1" max="1" width="24.85546875" customWidth="1"/>
    <col min="3" max="3" width="33.28515625" customWidth="1"/>
    <col min="4" max="4" width="27.5703125" bestFit="1" customWidth="1"/>
    <col min="5" max="5" width="17.5703125" bestFit="1" customWidth="1"/>
    <col min="6" max="6" width="27.7109375" bestFit="1" customWidth="1"/>
    <col min="7" max="7" width="27.28515625" bestFit="1" customWidth="1"/>
    <col min="8" max="8" width="26.42578125" bestFit="1" customWidth="1"/>
    <col min="9" max="10" width="9.140625" style="30"/>
  </cols>
  <sheetData>
    <row r="2" spans="2:22" x14ac:dyDescent="0.25">
      <c r="C2" t="s">
        <v>106</v>
      </c>
    </row>
    <row r="3" spans="2:22" x14ac:dyDescent="0.25">
      <c r="C3" t="s">
        <v>28</v>
      </c>
    </row>
    <row r="4" spans="2:22" ht="15.75" thickBot="1" x14ac:dyDescent="0.3"/>
    <row r="5" spans="2:22" ht="15.75" thickBot="1" x14ac:dyDescent="0.3">
      <c r="C5" s="121" t="s">
        <v>29</v>
      </c>
      <c r="D5" s="122" t="s">
        <v>20</v>
      </c>
      <c r="E5" s="151" t="s">
        <v>31</v>
      </c>
      <c r="F5" s="122" t="s">
        <v>33</v>
      </c>
      <c r="G5" s="123" t="s">
        <v>105</v>
      </c>
      <c r="H5" s="124" t="s">
        <v>34</v>
      </c>
      <c r="I5" s="37"/>
      <c r="J5" s="37"/>
    </row>
    <row r="6" spans="2:22" ht="15.75" thickBot="1" x14ac:dyDescent="0.3">
      <c r="B6" s="119" t="s">
        <v>1</v>
      </c>
      <c r="C6" s="125" t="s">
        <v>30</v>
      </c>
      <c r="D6" s="126" t="s">
        <v>46</v>
      </c>
      <c r="E6" s="152" t="s">
        <v>32</v>
      </c>
      <c r="F6" s="126" t="s">
        <v>32</v>
      </c>
      <c r="G6" s="127" t="s">
        <v>32</v>
      </c>
      <c r="H6" s="128" t="s">
        <v>32</v>
      </c>
      <c r="I6" s="47"/>
      <c r="J6" s="63" t="s">
        <v>52</v>
      </c>
      <c r="K6" s="64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2:22" x14ac:dyDescent="0.25">
      <c r="B7" s="48">
        <v>1987</v>
      </c>
      <c r="C7" s="71">
        <v>10</v>
      </c>
      <c r="D7" s="71"/>
      <c r="E7" s="71">
        <v>6</v>
      </c>
      <c r="F7" s="71">
        <v>10</v>
      </c>
      <c r="G7" s="71">
        <v>0</v>
      </c>
      <c r="H7" s="120">
        <v>0</v>
      </c>
      <c r="I7" s="47"/>
      <c r="J7" s="63" t="s">
        <v>57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2:22" x14ac:dyDescent="0.25">
      <c r="B8" s="49">
        <v>1988</v>
      </c>
      <c r="C8" s="50">
        <v>14</v>
      </c>
      <c r="D8" s="50"/>
      <c r="E8" s="50">
        <v>0</v>
      </c>
      <c r="F8" s="50">
        <v>0</v>
      </c>
      <c r="G8" s="50">
        <v>0</v>
      </c>
      <c r="H8" s="54">
        <v>0</v>
      </c>
      <c r="I8" s="47"/>
      <c r="J8" s="65" t="s">
        <v>54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spans="2:22" x14ac:dyDescent="0.25">
      <c r="B9" s="49">
        <v>1989</v>
      </c>
      <c r="C9" s="50">
        <v>12</v>
      </c>
      <c r="D9" s="50"/>
      <c r="E9" s="50">
        <v>3</v>
      </c>
      <c r="F9" s="50">
        <v>0</v>
      </c>
      <c r="G9" s="50">
        <v>0</v>
      </c>
      <c r="H9" s="54">
        <v>0</v>
      </c>
      <c r="I9" s="47"/>
      <c r="J9" s="65" t="s">
        <v>55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2:22" x14ac:dyDescent="0.25">
      <c r="B10" s="49">
        <v>1990</v>
      </c>
      <c r="C10" s="50">
        <v>33</v>
      </c>
      <c r="D10" s="50"/>
      <c r="E10" s="50">
        <v>5</v>
      </c>
      <c r="F10" s="50">
        <v>0</v>
      </c>
      <c r="G10" s="50">
        <v>0</v>
      </c>
      <c r="H10" s="54">
        <v>1</v>
      </c>
      <c r="I10" s="47"/>
      <c r="J10" s="65" t="s">
        <v>107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2:22" x14ac:dyDescent="0.25">
      <c r="B11" s="49">
        <v>1991</v>
      </c>
      <c r="C11" s="50">
        <v>29</v>
      </c>
      <c r="D11" s="50"/>
      <c r="E11" s="50">
        <v>2</v>
      </c>
      <c r="F11" s="50">
        <v>2</v>
      </c>
      <c r="G11" s="50">
        <v>0</v>
      </c>
      <c r="H11" s="54">
        <v>0</v>
      </c>
      <c r="I11" s="47"/>
      <c r="J11" s="63" t="s">
        <v>56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spans="2:22" x14ac:dyDescent="0.25">
      <c r="B12" s="49">
        <v>1992</v>
      </c>
      <c r="C12" s="50">
        <v>41</v>
      </c>
      <c r="D12" s="50"/>
      <c r="E12" s="50">
        <v>1</v>
      </c>
      <c r="F12" s="50">
        <v>0</v>
      </c>
      <c r="G12" s="50">
        <v>0</v>
      </c>
      <c r="H12" s="54">
        <v>0</v>
      </c>
      <c r="I12" s="47"/>
      <c r="J12" s="63" t="s">
        <v>112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spans="2:22" x14ac:dyDescent="0.25">
      <c r="B13" s="49">
        <v>1993</v>
      </c>
      <c r="C13" s="50">
        <v>55</v>
      </c>
      <c r="D13" s="50"/>
      <c r="E13" s="50">
        <v>0</v>
      </c>
      <c r="F13" s="50">
        <v>0</v>
      </c>
      <c r="G13" s="50">
        <v>0</v>
      </c>
      <c r="H13" s="54">
        <v>0</v>
      </c>
      <c r="I13" s="47"/>
      <c r="J13" s="63" t="s">
        <v>53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spans="2:22" x14ac:dyDescent="0.25">
      <c r="B14" s="49">
        <v>1994</v>
      </c>
      <c r="C14" s="50">
        <v>48</v>
      </c>
      <c r="D14" s="50"/>
      <c r="E14" s="50">
        <v>6</v>
      </c>
      <c r="F14" s="50">
        <v>0</v>
      </c>
      <c r="G14" s="50">
        <v>0</v>
      </c>
      <c r="H14" s="54">
        <v>0</v>
      </c>
      <c r="I14" s="47"/>
      <c r="J14" s="66" t="s">
        <v>17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spans="2:22" x14ac:dyDescent="0.25">
      <c r="B15" s="49">
        <v>1995</v>
      </c>
      <c r="C15" s="50">
        <v>66</v>
      </c>
      <c r="D15" s="50"/>
      <c r="E15" s="50">
        <v>3</v>
      </c>
      <c r="F15" s="50">
        <v>0</v>
      </c>
      <c r="G15" s="50">
        <v>0</v>
      </c>
      <c r="H15" s="54">
        <v>4</v>
      </c>
      <c r="I15" s="47"/>
      <c r="J15" s="66" t="s">
        <v>99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spans="2:22" x14ac:dyDescent="0.25">
      <c r="B16" s="49">
        <v>1996</v>
      </c>
      <c r="C16" s="50">
        <v>70</v>
      </c>
      <c r="D16" s="50"/>
      <c r="E16" s="50">
        <v>10</v>
      </c>
      <c r="F16" s="50">
        <v>13</v>
      </c>
      <c r="G16" s="50">
        <v>0</v>
      </c>
      <c r="H16" s="54">
        <v>1</v>
      </c>
      <c r="I16" s="47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 x14ac:dyDescent="0.25">
      <c r="B17" s="49">
        <v>1997</v>
      </c>
      <c r="C17" s="50">
        <v>56</v>
      </c>
      <c r="D17" s="50"/>
      <c r="E17" s="50">
        <v>19</v>
      </c>
      <c r="F17" s="50">
        <v>41</v>
      </c>
      <c r="G17" s="50">
        <v>0</v>
      </c>
      <c r="H17" s="54">
        <v>0</v>
      </c>
      <c r="I17" s="47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 x14ac:dyDescent="0.25">
      <c r="B18" s="49">
        <v>1998</v>
      </c>
      <c r="C18" s="50">
        <v>49</v>
      </c>
      <c r="D18" s="50"/>
      <c r="E18" s="50">
        <v>10</v>
      </c>
      <c r="F18" s="50">
        <v>0</v>
      </c>
      <c r="G18" s="50">
        <v>0</v>
      </c>
      <c r="H18" s="54">
        <v>1</v>
      </c>
      <c r="I18" s="4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 x14ac:dyDescent="0.25">
      <c r="B19" s="49">
        <v>1999</v>
      </c>
      <c r="C19" s="50">
        <v>74</v>
      </c>
      <c r="D19" s="50"/>
      <c r="E19" s="50">
        <v>20</v>
      </c>
      <c r="F19" s="50">
        <v>25</v>
      </c>
      <c r="G19" s="50">
        <v>0</v>
      </c>
      <c r="H19" s="54">
        <v>2</v>
      </c>
      <c r="I19" s="47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x14ac:dyDescent="0.25">
      <c r="B20" s="49">
        <v>2000</v>
      </c>
      <c r="C20" s="50">
        <v>97</v>
      </c>
      <c r="D20" s="50"/>
      <c r="E20" s="50">
        <v>14</v>
      </c>
      <c r="F20" s="50">
        <v>7</v>
      </c>
      <c r="G20" s="50">
        <v>0</v>
      </c>
      <c r="H20" s="54">
        <v>5</v>
      </c>
      <c r="I20" s="47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x14ac:dyDescent="0.25">
      <c r="B21" s="49">
        <v>2001</v>
      </c>
      <c r="C21" s="50">
        <v>123</v>
      </c>
      <c r="D21" s="50"/>
      <c r="E21" s="50">
        <v>12</v>
      </c>
      <c r="F21" s="50">
        <v>50</v>
      </c>
      <c r="G21" s="50">
        <v>4</v>
      </c>
      <c r="H21" s="54">
        <v>2</v>
      </c>
      <c r="I21" s="47"/>
      <c r="K21" t="s">
        <v>39</v>
      </c>
      <c r="L21" t="s">
        <v>66</v>
      </c>
    </row>
    <row r="22" spans="1:22" x14ac:dyDescent="0.25">
      <c r="B22" s="49">
        <v>2002</v>
      </c>
      <c r="C22" s="50">
        <v>183</v>
      </c>
      <c r="D22" s="50"/>
      <c r="E22" s="50">
        <v>20</v>
      </c>
      <c r="F22" s="50">
        <v>84</v>
      </c>
      <c r="G22" s="50">
        <v>5</v>
      </c>
      <c r="H22" s="54">
        <v>5</v>
      </c>
      <c r="I22" s="47"/>
      <c r="J22" s="47"/>
    </row>
    <row r="23" spans="1:22" x14ac:dyDescent="0.25">
      <c r="B23" s="49">
        <v>2003</v>
      </c>
      <c r="C23" s="50">
        <v>182</v>
      </c>
      <c r="D23" s="50"/>
      <c r="E23" s="50">
        <v>24</v>
      </c>
      <c r="F23" s="50">
        <v>86</v>
      </c>
      <c r="G23" s="50">
        <v>0</v>
      </c>
      <c r="H23" s="54">
        <v>1</v>
      </c>
      <c r="I23" s="47"/>
      <c r="J23" s="47"/>
    </row>
    <row r="24" spans="1:22" x14ac:dyDescent="0.25">
      <c r="B24" s="49">
        <v>2004</v>
      </c>
      <c r="C24" s="50">
        <v>152</v>
      </c>
      <c r="D24" s="50"/>
      <c r="E24" s="50">
        <v>36</v>
      </c>
      <c r="F24" s="50">
        <v>91</v>
      </c>
      <c r="G24" s="50">
        <v>3</v>
      </c>
      <c r="H24" s="54">
        <v>4</v>
      </c>
      <c r="I24" s="47"/>
      <c r="J24" s="47"/>
    </row>
    <row r="25" spans="1:22" x14ac:dyDescent="0.25">
      <c r="B25" s="49">
        <v>2005</v>
      </c>
      <c r="C25" s="50">
        <v>256</v>
      </c>
      <c r="D25" s="50"/>
      <c r="E25" s="50">
        <v>23</v>
      </c>
      <c r="F25" s="50">
        <v>33</v>
      </c>
      <c r="G25" s="50">
        <v>2</v>
      </c>
      <c r="H25" s="54">
        <v>1</v>
      </c>
      <c r="I25" s="47"/>
      <c r="J25" s="47"/>
    </row>
    <row r="26" spans="1:22" x14ac:dyDescent="0.25">
      <c r="A26" t="s">
        <v>125</v>
      </c>
      <c r="B26" s="49">
        <v>2006</v>
      </c>
      <c r="C26" s="50">
        <v>316</v>
      </c>
      <c r="D26" s="50"/>
      <c r="E26" s="50">
        <v>32</v>
      </c>
      <c r="F26" s="50">
        <v>4</v>
      </c>
      <c r="G26" s="50">
        <v>2</v>
      </c>
      <c r="H26" s="54">
        <v>4</v>
      </c>
      <c r="I26" s="47"/>
      <c r="J26" s="47"/>
    </row>
    <row r="27" spans="1:22" x14ac:dyDescent="0.25">
      <c r="A27" s="189">
        <v>650</v>
      </c>
      <c r="B27" s="49">
        <v>2007</v>
      </c>
      <c r="C27" s="50">
        <v>422</v>
      </c>
      <c r="D27" s="50"/>
      <c r="E27" s="50">
        <v>75</v>
      </c>
      <c r="F27" s="50">
        <v>27</v>
      </c>
      <c r="G27" s="50">
        <v>14</v>
      </c>
      <c r="H27" s="54">
        <v>3</v>
      </c>
      <c r="I27" s="47"/>
      <c r="J27" s="47"/>
    </row>
    <row r="28" spans="1:22" x14ac:dyDescent="0.25">
      <c r="A28" s="189">
        <v>845</v>
      </c>
      <c r="B28" s="49">
        <v>2008</v>
      </c>
      <c r="C28" s="50">
        <v>497</v>
      </c>
      <c r="D28" s="50"/>
      <c r="E28" s="50">
        <v>77</v>
      </c>
      <c r="F28" s="50">
        <v>111</v>
      </c>
      <c r="G28" s="50">
        <v>16</v>
      </c>
      <c r="H28" s="54">
        <v>2</v>
      </c>
      <c r="I28" s="47"/>
      <c r="J28" s="47"/>
    </row>
    <row r="29" spans="1:22" x14ac:dyDescent="0.25">
      <c r="A29" s="189">
        <v>1023</v>
      </c>
      <c r="B29" s="49">
        <v>2009</v>
      </c>
      <c r="C29" s="50">
        <v>524</v>
      </c>
      <c r="D29" s="50"/>
      <c r="E29" s="50">
        <v>97</v>
      </c>
      <c r="F29" s="50">
        <v>202</v>
      </c>
      <c r="G29" s="50">
        <v>6</v>
      </c>
      <c r="H29" s="54">
        <v>4</v>
      </c>
      <c r="I29" s="47"/>
      <c r="J29" s="47"/>
    </row>
    <row r="30" spans="1:22" x14ac:dyDescent="0.25">
      <c r="A30" s="189">
        <v>1145</v>
      </c>
      <c r="B30" s="49">
        <v>2010</v>
      </c>
      <c r="C30" s="50">
        <v>566</v>
      </c>
      <c r="D30" s="50"/>
      <c r="E30" s="50">
        <v>87</v>
      </c>
      <c r="F30" s="50">
        <v>64</v>
      </c>
      <c r="G30" s="50">
        <v>11</v>
      </c>
      <c r="H30" s="54">
        <v>2</v>
      </c>
      <c r="I30" s="47"/>
      <c r="J30" s="47"/>
    </row>
    <row r="31" spans="1:22" x14ac:dyDescent="0.25">
      <c r="A31" s="189">
        <v>1254</v>
      </c>
      <c r="B31" s="49">
        <v>2011</v>
      </c>
      <c r="C31" s="50">
        <v>653</v>
      </c>
      <c r="D31" s="50">
        <v>211</v>
      </c>
      <c r="E31" s="50">
        <v>74</v>
      </c>
      <c r="F31" s="50">
        <v>11</v>
      </c>
      <c r="G31" s="50">
        <v>1</v>
      </c>
      <c r="H31" s="54">
        <v>2</v>
      </c>
      <c r="I31" s="47"/>
      <c r="J31" s="47"/>
    </row>
    <row r="32" spans="1:22" x14ac:dyDescent="0.25">
      <c r="A32" s="189">
        <v>1203</v>
      </c>
      <c r="B32" s="49">
        <v>2012</v>
      </c>
      <c r="C32" s="50">
        <v>625</v>
      </c>
      <c r="D32" s="50">
        <v>225</v>
      </c>
      <c r="E32" s="50">
        <v>67</v>
      </c>
      <c r="F32" s="50">
        <v>37</v>
      </c>
      <c r="G32" s="50">
        <v>3</v>
      </c>
      <c r="H32" s="54">
        <v>1</v>
      </c>
      <c r="I32" s="47"/>
      <c r="J32" s="47"/>
    </row>
    <row r="33" spans="1:10" x14ac:dyDescent="0.25">
      <c r="A33" s="189">
        <v>1210</v>
      </c>
      <c r="B33" s="49">
        <v>2013</v>
      </c>
      <c r="C33" s="50">
        <v>627</v>
      </c>
      <c r="D33" s="50">
        <v>231</v>
      </c>
      <c r="E33" s="50">
        <v>50</v>
      </c>
      <c r="F33" s="50">
        <v>24</v>
      </c>
      <c r="G33" s="50">
        <v>4</v>
      </c>
      <c r="H33" s="54">
        <v>0</v>
      </c>
      <c r="I33" s="47"/>
      <c r="J33" s="47"/>
    </row>
    <row r="34" spans="1:10" x14ac:dyDescent="0.25">
      <c r="A34" s="189">
        <v>1132</v>
      </c>
      <c r="B34" s="49">
        <v>2014</v>
      </c>
      <c r="C34" s="50">
        <v>554</v>
      </c>
      <c r="D34" s="50">
        <v>213</v>
      </c>
      <c r="E34" s="50">
        <v>37</v>
      </c>
      <c r="F34" s="50">
        <v>8</v>
      </c>
      <c r="G34" s="50">
        <v>1</v>
      </c>
      <c r="H34" s="54">
        <v>1</v>
      </c>
      <c r="I34" s="47"/>
      <c r="J34" s="47"/>
    </row>
    <row r="35" spans="1:10" x14ac:dyDescent="0.25">
      <c r="A35" s="189">
        <v>1189</v>
      </c>
      <c r="B35" s="49">
        <v>2015</v>
      </c>
      <c r="C35" s="50">
        <v>536</v>
      </c>
      <c r="D35" s="50">
        <v>205</v>
      </c>
      <c r="E35" s="50">
        <v>41</v>
      </c>
      <c r="F35" s="50">
        <v>21</v>
      </c>
      <c r="G35" s="50">
        <v>2</v>
      </c>
      <c r="H35" s="54">
        <v>0</v>
      </c>
    </row>
    <row r="36" spans="1:10" x14ac:dyDescent="0.25">
      <c r="A36" s="189">
        <v>1126</v>
      </c>
      <c r="B36" s="49">
        <v>2016</v>
      </c>
      <c r="C36" s="50">
        <v>477</v>
      </c>
      <c r="D36" s="50">
        <v>255</v>
      </c>
      <c r="E36" s="50">
        <v>52</v>
      </c>
      <c r="F36" s="50">
        <v>5</v>
      </c>
      <c r="G36" s="50">
        <v>0</v>
      </c>
      <c r="H36" s="54">
        <v>0</v>
      </c>
    </row>
    <row r="37" spans="1:10" x14ac:dyDescent="0.25">
      <c r="A37" s="189">
        <v>1113</v>
      </c>
      <c r="B37" s="49">
        <v>2017</v>
      </c>
      <c r="C37" s="50">
        <v>633</v>
      </c>
      <c r="D37" s="50">
        <v>233</v>
      </c>
      <c r="E37" s="50">
        <v>49</v>
      </c>
      <c r="F37" s="50">
        <v>12</v>
      </c>
      <c r="G37" s="50">
        <v>19</v>
      </c>
      <c r="H37" s="54">
        <v>1</v>
      </c>
    </row>
    <row r="38" spans="1:10" ht="15.75" thickBot="1" x14ac:dyDescent="0.3">
      <c r="A38" s="189">
        <v>1150</v>
      </c>
      <c r="B38" s="49">
        <v>2018</v>
      </c>
      <c r="C38" s="50" t="s">
        <v>124</v>
      </c>
      <c r="D38" s="50">
        <v>259</v>
      </c>
      <c r="E38" s="50">
        <v>64</v>
      </c>
      <c r="F38" s="50">
        <v>7</v>
      </c>
      <c r="G38" s="50">
        <v>0</v>
      </c>
      <c r="H38" s="54">
        <v>2</v>
      </c>
    </row>
    <row r="39" spans="1:10" ht="15.75" thickBot="1" x14ac:dyDescent="0.3">
      <c r="A39" s="190">
        <v>1156</v>
      </c>
      <c r="B39" s="51">
        <v>2019</v>
      </c>
      <c r="C39" s="50" t="s">
        <v>124</v>
      </c>
      <c r="D39" s="52">
        <v>298</v>
      </c>
      <c r="E39" s="52">
        <v>69</v>
      </c>
      <c r="F39" s="52">
        <v>21</v>
      </c>
      <c r="G39" s="52">
        <v>4</v>
      </c>
      <c r="H39" s="55">
        <v>3</v>
      </c>
    </row>
    <row r="40" spans="1:10" x14ac:dyDescent="0.25">
      <c r="G40" s="33"/>
    </row>
    <row r="41" spans="1:10" x14ac:dyDescent="0.25">
      <c r="C41" t="s">
        <v>25</v>
      </c>
      <c r="D41" s="30"/>
      <c r="E41" s="30"/>
      <c r="F41" s="30"/>
      <c r="G41" s="30"/>
      <c r="H41" s="30"/>
    </row>
    <row r="42" spans="1:10" x14ac:dyDescent="0.25">
      <c r="C42" t="s">
        <v>26</v>
      </c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X19"/>
  <sheetViews>
    <sheetView tabSelected="1" workbookViewId="0">
      <selection activeCell="I26" sqref="I26"/>
    </sheetView>
  </sheetViews>
  <sheetFormatPr defaultRowHeight="15" x14ac:dyDescent="0.25"/>
  <cols>
    <col min="2" max="2" width="9.7109375" style="56" bestFit="1" customWidth="1"/>
    <col min="3" max="3" width="9.7109375" style="30" customWidth="1"/>
    <col min="4" max="4" width="26.42578125" style="30" bestFit="1" customWidth="1"/>
    <col min="5" max="5" width="9.7109375" style="30" customWidth="1"/>
    <col min="6" max="6" width="20" style="30" bestFit="1" customWidth="1"/>
    <col min="7" max="7" width="20.28515625" style="30" customWidth="1"/>
    <col min="8" max="8" width="14.5703125" style="30" bestFit="1" customWidth="1"/>
    <col min="9" max="9" width="37" style="30" bestFit="1" customWidth="1"/>
    <col min="10" max="10" width="32.42578125" style="30" customWidth="1"/>
    <col min="11" max="11" width="51.7109375" customWidth="1"/>
  </cols>
  <sheetData>
    <row r="2" spans="2:24" x14ac:dyDescent="0.25">
      <c r="D2" s="30" t="s">
        <v>72</v>
      </c>
    </row>
    <row r="4" spans="2:24" ht="15.75" thickBot="1" x14ac:dyDescent="0.3"/>
    <row r="5" spans="2:24" ht="15.75" thickBot="1" x14ac:dyDescent="0.3">
      <c r="C5" s="206" t="s">
        <v>47</v>
      </c>
      <c r="D5" s="207"/>
      <c r="E5" s="207"/>
      <c r="F5" s="207"/>
      <c r="G5" s="207"/>
      <c r="H5" s="208"/>
      <c r="I5" s="209"/>
      <c r="J5" s="209"/>
    </row>
    <row r="6" spans="2:24" x14ac:dyDescent="0.25">
      <c r="C6" s="132"/>
      <c r="D6" s="133" t="s">
        <v>74</v>
      </c>
      <c r="E6" s="134"/>
      <c r="F6" s="133"/>
      <c r="G6" s="133"/>
      <c r="H6" s="134" t="s">
        <v>35</v>
      </c>
      <c r="I6" s="130" t="s">
        <v>67</v>
      </c>
      <c r="J6" s="130" t="s">
        <v>125</v>
      </c>
      <c r="K6" s="153" t="s">
        <v>69</v>
      </c>
      <c r="M6" s="4" t="s">
        <v>110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5.75" thickBot="1" x14ac:dyDescent="0.3">
      <c r="C7" s="136" t="s">
        <v>36</v>
      </c>
      <c r="D7" s="67" t="s">
        <v>73</v>
      </c>
      <c r="E7" s="135" t="s">
        <v>37</v>
      </c>
      <c r="F7" s="67" t="s">
        <v>71</v>
      </c>
      <c r="G7" s="67" t="s">
        <v>70</v>
      </c>
      <c r="H7" s="135" t="s">
        <v>38</v>
      </c>
      <c r="I7" s="131" t="s">
        <v>68</v>
      </c>
      <c r="J7" s="131" t="s">
        <v>68</v>
      </c>
      <c r="K7" s="154" t="s">
        <v>81</v>
      </c>
      <c r="M7" s="4" t="s">
        <v>113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x14ac:dyDescent="0.25">
      <c r="B8" s="58">
        <v>2011</v>
      </c>
      <c r="C8" s="137">
        <v>7</v>
      </c>
      <c r="D8" s="68">
        <v>19</v>
      </c>
      <c r="E8" s="68">
        <v>5</v>
      </c>
      <c r="F8" s="68">
        <v>64</v>
      </c>
      <c r="G8" s="68">
        <v>211</v>
      </c>
      <c r="H8" s="140">
        <v>294</v>
      </c>
      <c r="I8" s="72">
        <v>653</v>
      </c>
      <c r="J8" s="191">
        <v>1254</v>
      </c>
      <c r="K8" s="155">
        <f>294/0.31</f>
        <v>948.38709677419354</v>
      </c>
      <c r="M8" s="4" t="s">
        <v>76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x14ac:dyDescent="0.25">
      <c r="B9" s="59">
        <v>2012</v>
      </c>
      <c r="C9" s="138">
        <v>5</v>
      </c>
      <c r="D9" s="69">
        <v>31</v>
      </c>
      <c r="E9" s="69">
        <v>5</v>
      </c>
      <c r="F9" s="69">
        <v>108</v>
      </c>
      <c r="G9" s="69">
        <v>175</v>
      </c>
      <c r="H9" s="34">
        <v>314</v>
      </c>
      <c r="I9" s="73">
        <v>625</v>
      </c>
      <c r="J9" s="192">
        <v>1203</v>
      </c>
      <c r="K9" s="156">
        <f>(314/0.33)</f>
        <v>951.5151515151515</v>
      </c>
      <c r="M9" s="31"/>
      <c r="N9" s="31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x14ac:dyDescent="0.25">
      <c r="B10" s="59">
        <v>2013</v>
      </c>
      <c r="C10" s="138">
        <v>1</v>
      </c>
      <c r="D10" s="69">
        <v>26</v>
      </c>
      <c r="E10" s="69">
        <v>2</v>
      </c>
      <c r="F10" s="69">
        <v>75</v>
      </c>
      <c r="G10" s="69">
        <v>231</v>
      </c>
      <c r="H10" s="35">
        <v>332</v>
      </c>
      <c r="I10" s="73">
        <v>627</v>
      </c>
      <c r="J10" s="192">
        <v>1210</v>
      </c>
      <c r="K10" s="156">
        <f>332/0.35</f>
        <v>948.57142857142867</v>
      </c>
      <c r="M10" s="4" t="s">
        <v>77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2:24" ht="15.75" thickBot="1" x14ac:dyDescent="0.3">
      <c r="B11" s="57">
        <v>2014</v>
      </c>
      <c r="C11" s="139">
        <v>1</v>
      </c>
      <c r="D11" s="70">
        <v>30</v>
      </c>
      <c r="E11" s="70">
        <v>5</v>
      </c>
      <c r="F11" s="70">
        <v>57</v>
      </c>
      <c r="G11" s="70">
        <v>213</v>
      </c>
      <c r="H11" s="141">
        <v>300</v>
      </c>
      <c r="I11" s="74">
        <v>554</v>
      </c>
      <c r="J11" s="193">
        <v>1132</v>
      </c>
      <c r="K11" s="157">
        <f>300/0.35</f>
        <v>857.14285714285722</v>
      </c>
      <c r="M11" s="4" t="s">
        <v>114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2:24" ht="15.75" thickBot="1" x14ac:dyDescent="0.3">
      <c r="B12" s="57">
        <v>2015</v>
      </c>
      <c r="C12" s="139">
        <v>3</v>
      </c>
      <c r="D12" s="70">
        <v>26</v>
      </c>
      <c r="E12" s="70">
        <v>3</v>
      </c>
      <c r="F12" s="70">
        <v>39</v>
      </c>
      <c r="G12" s="70">
        <v>205</v>
      </c>
      <c r="H12" s="141"/>
      <c r="I12" s="74">
        <v>536</v>
      </c>
      <c r="J12" s="193">
        <v>1189</v>
      </c>
      <c r="K12" s="157"/>
      <c r="M12" s="4" t="s">
        <v>78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2:24" ht="15.75" thickBot="1" x14ac:dyDescent="0.3">
      <c r="B13" s="57">
        <v>2016</v>
      </c>
      <c r="C13" s="139">
        <v>2</v>
      </c>
      <c r="D13" s="70">
        <v>23</v>
      </c>
      <c r="E13" s="70">
        <v>2</v>
      </c>
      <c r="F13" s="70">
        <v>52</v>
      </c>
      <c r="G13" s="70">
        <v>255</v>
      </c>
      <c r="H13" s="141"/>
      <c r="I13" s="74">
        <v>477</v>
      </c>
      <c r="J13" s="193">
        <v>1126</v>
      </c>
      <c r="K13" s="157"/>
      <c r="M13" s="31" t="s">
        <v>17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24" ht="15.75" thickBot="1" x14ac:dyDescent="0.3">
      <c r="B14" s="57">
        <v>2017</v>
      </c>
      <c r="C14" s="139">
        <v>3</v>
      </c>
      <c r="D14" s="70">
        <v>11</v>
      </c>
      <c r="E14" s="70">
        <v>1</v>
      </c>
      <c r="F14" s="70">
        <v>57</v>
      </c>
      <c r="G14" s="70">
        <v>233</v>
      </c>
      <c r="H14" s="141"/>
      <c r="I14" s="74">
        <v>633</v>
      </c>
      <c r="J14" s="193">
        <v>1113</v>
      </c>
      <c r="K14" s="157"/>
      <c r="M14" s="31" t="s">
        <v>100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5.75" thickBot="1" x14ac:dyDescent="0.3">
      <c r="B15" s="57">
        <v>2018</v>
      </c>
      <c r="C15" s="139">
        <v>1</v>
      </c>
      <c r="D15" s="70">
        <v>32</v>
      </c>
      <c r="E15" s="70">
        <v>4</v>
      </c>
      <c r="F15" s="70">
        <v>43</v>
      </c>
      <c r="G15" s="70">
        <v>261</v>
      </c>
      <c r="H15" s="141"/>
      <c r="I15" s="74" t="s">
        <v>124</v>
      </c>
      <c r="J15" s="193">
        <v>1150</v>
      </c>
      <c r="K15" s="157"/>
      <c r="M15" s="31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 ht="15.75" thickBot="1" x14ac:dyDescent="0.3">
      <c r="B16" s="57">
        <v>2019</v>
      </c>
      <c r="C16" s="139">
        <v>1</v>
      </c>
      <c r="D16" s="70">
        <v>32</v>
      </c>
      <c r="E16" s="70">
        <v>2</v>
      </c>
      <c r="F16" s="70">
        <v>56</v>
      </c>
      <c r="G16" s="70">
        <v>298</v>
      </c>
      <c r="H16" s="141"/>
      <c r="I16" s="74" t="s">
        <v>124</v>
      </c>
      <c r="J16" s="193">
        <v>1156</v>
      </c>
      <c r="K16" s="157"/>
    </row>
    <row r="17" spans="3:14" x14ac:dyDescent="0.25">
      <c r="M17" t="s">
        <v>79</v>
      </c>
      <c r="N17" t="s">
        <v>80</v>
      </c>
    </row>
    <row r="18" spans="3:14" x14ac:dyDescent="0.25">
      <c r="C18" s="30" t="s">
        <v>82</v>
      </c>
    </row>
    <row r="19" spans="3:14" x14ac:dyDescent="0.25">
      <c r="C19" s="30" t="s">
        <v>75</v>
      </c>
    </row>
  </sheetData>
  <mergeCells count="2">
    <mergeCell ref="C5:H5"/>
    <mergeCell ref="I5:J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45"/>
  <sheetViews>
    <sheetView topLeftCell="A13" workbookViewId="0">
      <selection activeCell="D32" sqref="D32"/>
    </sheetView>
  </sheetViews>
  <sheetFormatPr defaultRowHeight="15" x14ac:dyDescent="0.25"/>
  <cols>
    <col min="3" max="4" width="29.140625" bestFit="1" customWidth="1"/>
  </cols>
  <sheetData>
    <row r="2" spans="2:19" x14ac:dyDescent="0.25">
      <c r="B2" t="s">
        <v>118</v>
      </c>
    </row>
    <row r="3" spans="2:19" x14ac:dyDescent="0.25">
      <c r="C3" t="s">
        <v>119</v>
      </c>
    </row>
    <row r="4" spans="2:19" ht="15.75" thickBot="1" x14ac:dyDescent="0.3"/>
    <row r="5" spans="2:19" ht="15.75" thickBot="1" x14ac:dyDescent="0.3">
      <c r="B5" s="159"/>
      <c r="C5" s="163" t="s">
        <v>115</v>
      </c>
      <c r="D5" s="160" t="s">
        <v>115</v>
      </c>
    </row>
    <row r="6" spans="2:19" ht="15.75" thickBot="1" x14ac:dyDescent="0.3">
      <c r="B6" s="162" t="s">
        <v>1</v>
      </c>
      <c r="C6" s="164" t="s">
        <v>116</v>
      </c>
      <c r="D6" s="161" t="s">
        <v>117</v>
      </c>
    </row>
    <row r="7" spans="2:19" x14ac:dyDescent="0.25">
      <c r="B7" s="169">
        <v>1986</v>
      </c>
      <c r="C7" s="165">
        <v>173</v>
      </c>
      <c r="D7" s="170">
        <v>706</v>
      </c>
      <c r="F7" s="4" t="s">
        <v>111</v>
      </c>
      <c r="G7" s="4"/>
      <c r="H7" s="4"/>
      <c r="I7" s="4"/>
      <c r="J7" s="4"/>
      <c r="K7" s="4"/>
      <c r="L7" s="4"/>
      <c r="M7" s="4"/>
      <c r="N7" s="4"/>
      <c r="O7" s="4"/>
      <c r="P7" s="30"/>
      <c r="Q7" s="30"/>
    </row>
    <row r="8" spans="2:19" x14ac:dyDescent="0.25">
      <c r="B8" s="171">
        <v>1987</v>
      </c>
      <c r="C8" s="166">
        <v>406</v>
      </c>
      <c r="D8" s="172">
        <v>856</v>
      </c>
      <c r="F8" s="4" t="s">
        <v>120</v>
      </c>
      <c r="G8" s="4"/>
      <c r="H8" s="4"/>
      <c r="I8" s="4"/>
      <c r="J8" s="4"/>
      <c r="K8" s="4"/>
      <c r="L8" s="4"/>
      <c r="M8" s="4"/>
      <c r="N8" s="4"/>
      <c r="O8" s="4"/>
      <c r="P8" s="30"/>
      <c r="Q8" s="30"/>
    </row>
    <row r="9" spans="2:19" x14ac:dyDescent="0.25">
      <c r="B9" s="171">
        <v>1988</v>
      </c>
      <c r="C9" s="166">
        <v>393</v>
      </c>
      <c r="D9" s="172">
        <v>1043</v>
      </c>
      <c r="F9" s="4" t="s">
        <v>121</v>
      </c>
      <c r="G9" s="4"/>
      <c r="H9" s="4"/>
      <c r="I9" s="4"/>
      <c r="J9" s="4"/>
      <c r="K9" s="4"/>
      <c r="L9" s="4"/>
      <c r="M9" s="4"/>
      <c r="N9" s="4"/>
      <c r="O9" s="4"/>
      <c r="P9" s="30"/>
      <c r="Q9" s="30"/>
    </row>
    <row r="10" spans="2:19" x14ac:dyDescent="0.25">
      <c r="B10" s="171">
        <v>1989</v>
      </c>
      <c r="C10" s="166">
        <v>360</v>
      </c>
      <c r="D10" s="172">
        <v>1025</v>
      </c>
      <c r="F10" s="4" t="s">
        <v>122</v>
      </c>
      <c r="G10" s="4"/>
      <c r="H10" s="4"/>
      <c r="I10" s="4"/>
      <c r="J10" s="4"/>
      <c r="K10" s="4"/>
      <c r="L10" s="4"/>
      <c r="M10" s="4"/>
      <c r="N10" s="4"/>
      <c r="O10" s="4"/>
      <c r="P10" s="30"/>
      <c r="Q10" s="30"/>
    </row>
    <row r="11" spans="2:19" x14ac:dyDescent="0.25">
      <c r="B11" s="171">
        <v>1990</v>
      </c>
      <c r="C11" s="166"/>
      <c r="D11" s="172">
        <v>1238</v>
      </c>
      <c r="F11" s="31" t="s">
        <v>17</v>
      </c>
      <c r="G11" s="4"/>
      <c r="H11" s="4"/>
      <c r="I11" s="4"/>
      <c r="J11" s="4"/>
      <c r="K11" s="4"/>
      <c r="L11" s="4"/>
      <c r="M11" s="4"/>
      <c r="N11" s="4"/>
      <c r="O11" s="4"/>
      <c r="P11" s="30"/>
      <c r="Q11" s="30"/>
    </row>
    <row r="12" spans="2:19" x14ac:dyDescent="0.25">
      <c r="B12" s="171">
        <v>1991</v>
      </c>
      <c r="C12" s="166">
        <v>369</v>
      </c>
      <c r="D12" s="172">
        <v>991</v>
      </c>
      <c r="F12" s="31" t="s">
        <v>123</v>
      </c>
      <c r="G12" s="4"/>
      <c r="H12" s="4"/>
      <c r="I12" s="4"/>
      <c r="J12" s="4"/>
      <c r="K12" s="4"/>
      <c r="L12" s="4"/>
      <c r="M12" s="4"/>
      <c r="N12" s="4"/>
      <c r="O12" s="4"/>
      <c r="P12" s="30"/>
      <c r="Q12" s="30"/>
    </row>
    <row r="13" spans="2:19" x14ac:dyDescent="0.25">
      <c r="B13" s="171">
        <v>1992</v>
      </c>
      <c r="C13" s="166">
        <v>278</v>
      </c>
      <c r="D13" s="172">
        <v>853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2:19" x14ac:dyDescent="0.25">
      <c r="B14" s="171">
        <v>1993</v>
      </c>
      <c r="C14" s="166">
        <v>282</v>
      </c>
      <c r="D14" s="172">
        <v>1151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2:19" x14ac:dyDescent="0.25">
      <c r="B15" s="171">
        <v>1994</v>
      </c>
      <c r="C15" s="166"/>
      <c r="D15" s="172">
        <v>803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2:19" x14ac:dyDescent="0.25">
      <c r="B16" s="171">
        <v>1995</v>
      </c>
      <c r="C16" s="166">
        <v>323</v>
      </c>
      <c r="D16" s="172">
        <v>868</v>
      </c>
      <c r="F16" s="177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2:19" x14ac:dyDescent="0.25">
      <c r="B17" s="171">
        <v>1996</v>
      </c>
      <c r="C17" s="166">
        <v>253</v>
      </c>
      <c r="D17" s="172">
        <v>865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2:19" x14ac:dyDescent="0.25">
      <c r="B18" s="171">
        <v>1997</v>
      </c>
      <c r="C18" s="166">
        <v>215</v>
      </c>
      <c r="D18" s="172">
        <v>662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2:19" x14ac:dyDescent="0.25">
      <c r="B19" s="171">
        <v>1998</v>
      </c>
      <c r="C19" s="166">
        <v>214</v>
      </c>
      <c r="D19" s="172">
        <v>805</v>
      </c>
    </row>
    <row r="20" spans="2:19" x14ac:dyDescent="0.25">
      <c r="B20" s="171">
        <v>1999</v>
      </c>
      <c r="C20" s="166">
        <v>221</v>
      </c>
      <c r="D20" s="172">
        <v>1048</v>
      </c>
      <c r="F20" t="s">
        <v>123</v>
      </c>
    </row>
    <row r="21" spans="2:19" x14ac:dyDescent="0.25">
      <c r="B21" s="171">
        <v>2000</v>
      </c>
      <c r="C21" s="166">
        <v>179</v>
      </c>
      <c r="D21" s="172">
        <v>1174</v>
      </c>
    </row>
    <row r="22" spans="2:19" x14ac:dyDescent="0.25">
      <c r="B22" s="171">
        <v>2001</v>
      </c>
      <c r="C22" s="166">
        <v>241</v>
      </c>
      <c r="D22" s="172">
        <v>1061</v>
      </c>
    </row>
    <row r="23" spans="2:19" x14ac:dyDescent="0.25">
      <c r="B23" s="171">
        <v>2002</v>
      </c>
      <c r="C23" s="166">
        <v>229</v>
      </c>
      <c r="D23" s="172">
        <v>1183</v>
      </c>
    </row>
    <row r="24" spans="2:19" x14ac:dyDescent="0.25">
      <c r="B24" s="171">
        <v>2003</v>
      </c>
      <c r="C24" s="166">
        <v>247</v>
      </c>
      <c r="D24" s="172">
        <v>1502</v>
      </c>
    </row>
    <row r="25" spans="2:19" x14ac:dyDescent="0.25">
      <c r="B25" s="171">
        <v>2004</v>
      </c>
      <c r="C25" s="166">
        <v>191</v>
      </c>
      <c r="D25" s="172">
        <v>1328</v>
      </c>
    </row>
    <row r="26" spans="2:19" x14ac:dyDescent="0.25">
      <c r="B26" s="171">
        <v>2005</v>
      </c>
      <c r="C26" s="166">
        <v>232</v>
      </c>
      <c r="D26" s="172">
        <v>1532</v>
      </c>
    </row>
    <row r="27" spans="2:19" x14ac:dyDescent="0.25">
      <c r="B27" s="171">
        <v>2006</v>
      </c>
      <c r="C27" s="166">
        <v>195</v>
      </c>
      <c r="D27" s="172">
        <v>1309</v>
      </c>
    </row>
    <row r="28" spans="2:19" x14ac:dyDescent="0.25">
      <c r="B28" s="171">
        <v>2007</v>
      </c>
      <c r="C28" s="166">
        <v>174</v>
      </c>
      <c r="D28" s="172">
        <v>1603</v>
      </c>
    </row>
    <row r="29" spans="2:19" x14ac:dyDescent="0.25">
      <c r="B29" s="171">
        <v>2008</v>
      </c>
      <c r="C29" s="166">
        <v>180</v>
      </c>
      <c r="D29" s="172">
        <v>1356</v>
      </c>
    </row>
    <row r="30" spans="2:19" x14ac:dyDescent="0.25">
      <c r="B30" s="171">
        <v>2009</v>
      </c>
      <c r="C30" s="166">
        <v>117</v>
      </c>
      <c r="D30" s="172">
        <v>1339</v>
      </c>
    </row>
    <row r="31" spans="2:19" x14ac:dyDescent="0.25">
      <c r="B31" s="171">
        <v>2010</v>
      </c>
      <c r="C31" s="166">
        <v>97</v>
      </c>
      <c r="D31" s="172">
        <v>1454</v>
      </c>
    </row>
    <row r="32" spans="2:19" x14ac:dyDescent="0.25">
      <c r="B32" s="173">
        <v>2011</v>
      </c>
      <c r="C32" s="166">
        <v>64</v>
      </c>
      <c r="D32" s="174"/>
    </row>
    <row r="33" spans="2:4" x14ac:dyDescent="0.25">
      <c r="B33" s="173">
        <v>2012</v>
      </c>
      <c r="C33" s="166">
        <v>73</v>
      </c>
      <c r="D33" s="172">
        <v>1418</v>
      </c>
    </row>
    <row r="34" spans="2:4" x14ac:dyDescent="0.25">
      <c r="B34" s="173">
        <v>2013</v>
      </c>
      <c r="C34" s="166">
        <v>61</v>
      </c>
      <c r="D34" s="172">
        <v>1542</v>
      </c>
    </row>
    <row r="35" spans="2:4" x14ac:dyDescent="0.25">
      <c r="B35" s="173">
        <v>2014</v>
      </c>
      <c r="C35" s="166">
        <v>47</v>
      </c>
      <c r="D35" s="172">
        <v>1558</v>
      </c>
    </row>
    <row r="36" spans="2:4" ht="15.75" thickBot="1" x14ac:dyDescent="0.3">
      <c r="B36" s="175">
        <v>2015</v>
      </c>
      <c r="C36" s="167">
        <v>15</v>
      </c>
      <c r="D36" s="176">
        <v>1504</v>
      </c>
    </row>
    <row r="37" spans="2:4" x14ac:dyDescent="0.25">
      <c r="B37" s="168"/>
      <c r="C37" s="168"/>
      <c r="D37" s="168"/>
    </row>
    <row r="45" spans="2:4" x14ac:dyDescent="0.25">
      <c r="B45" s="15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1_Pop by State</vt:lpstr>
      <vt:lpstr>Table 2_Breeding Pairs by State</vt:lpstr>
      <vt:lpstr>Table 3_Wolf Depredations </vt:lpstr>
      <vt:lpstr>Table 4_ Montana Data</vt:lpstr>
      <vt:lpstr>Table 5_Wolf Mortalities in MT</vt:lpstr>
      <vt:lpstr>Table 6_Elk in Montana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Parks, Molly</cp:lastModifiedBy>
  <dcterms:created xsi:type="dcterms:W3CDTF">2015-09-09T17:07:03Z</dcterms:created>
  <dcterms:modified xsi:type="dcterms:W3CDTF">2021-03-09T19:25:15Z</dcterms:modified>
</cp:coreProperties>
</file>